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urrieandbrown-my.sharepoint.com/personal/andrew_faraday_curriebrown_com/Documents/D TC/Tender Docs/Revised/Final/"/>
    </mc:Choice>
  </mc:AlternateContent>
  <xr:revisionPtr revIDLastSave="206" documentId="8_{03DC0F46-8262-4ABA-8DF8-450637FBC64B}" xr6:coauthVersionLast="47" xr6:coauthVersionMax="47" xr10:uidLastSave="{2816D32B-E062-406D-8E3A-60CDBB0F0B07}"/>
  <bookViews>
    <workbookView xWindow="-110" yWindow="-110" windowWidth="19420" windowHeight="11500" tabRatio="903" xr2:uid="{00000000-000D-0000-FFFF-FFFF00000000}"/>
  </bookViews>
  <sheets>
    <sheet name="Cover" sheetId="220" r:id="rId1"/>
    <sheet name="Main Summary" sheetId="207" r:id="rId2"/>
    <sheet name="Elemental Summary" sheetId="212" r:id="rId3"/>
    <sheet name="Breakdown" sheetId="217" r:id="rId4"/>
    <sheet name="Preliminaries" sheetId="218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cp" localSheetId="3">#REF!</definedName>
    <definedName name="_cp" localSheetId="4">#REF!</definedName>
    <definedName name="_cp">#REF!</definedName>
    <definedName name="a">#REF!</definedName>
    <definedName name="ACCOMSUMM" localSheetId="3">#REF!</definedName>
    <definedName name="ACCOMSUMM" localSheetId="4">#REF!</definedName>
    <definedName name="ACCOMSUMM">#REF!</definedName>
    <definedName name="address2" localSheetId="3">#REF!</definedName>
    <definedName name="address2" localSheetId="4">#REF!</definedName>
    <definedName name="address2">#REF!</definedName>
    <definedName name="addresses" localSheetId="3">#REF!</definedName>
    <definedName name="addresses" localSheetId="4">#REF!</definedName>
    <definedName name="addresses">#REF!</definedName>
    <definedName name="Adjustment" localSheetId="3">#REF!</definedName>
    <definedName name="Adjustment" localSheetId="4">#REF!</definedName>
    <definedName name="Adjustment">#REF!</definedName>
    <definedName name="are" localSheetId="3">[1]Basis!#REF!</definedName>
    <definedName name="are" localSheetId="4">[1]Basis!#REF!</definedName>
    <definedName name="are">[1]Basis!#REF!</definedName>
    <definedName name="area" localSheetId="3">[1]Basis!#REF!</definedName>
    <definedName name="area" localSheetId="4">[1]Basis!#REF!</definedName>
    <definedName name="area">[1]Basis!#REF!</definedName>
    <definedName name="AREAS" localSheetId="3">#REF!</definedName>
    <definedName name="AREAS" localSheetId="4">#REF!</definedName>
    <definedName name="AREAS">#REF!</definedName>
    <definedName name="areas2" localSheetId="3">[2]Basis!#REF!</definedName>
    <definedName name="areas2" localSheetId="4">[2]Basis!#REF!</definedName>
    <definedName name="areas2">[2]Basis!#REF!</definedName>
    <definedName name="At_risk">[3]Assumptions!$B$1</definedName>
    <definedName name="atrisk_total_net_rent_for_cashflow">'[3]@risk rents and incentives'!$W$25:$AL$26</definedName>
    <definedName name="b">#REF!</definedName>
    <definedName name="basedate" localSheetId="3">#REF!</definedName>
    <definedName name="basedate" localSheetId="4">#REF!</definedName>
    <definedName name="basedate">#REF!</definedName>
    <definedName name="BASIS" localSheetId="3">#REF!</definedName>
    <definedName name="BASIS" localSheetId="4">#REF!</definedName>
    <definedName name="BASIS">#REF!</definedName>
    <definedName name="BASIS1" localSheetId="3">#REF!</definedName>
    <definedName name="BASIS1" localSheetId="4">#REF!</definedName>
    <definedName name="BASIS1">#REF!</definedName>
    <definedName name="Benefit" localSheetId="3">#REF!</definedName>
    <definedName name="Benefit" localSheetId="4">#REF!</definedName>
    <definedName name="Benefit">#REF!</definedName>
    <definedName name="Benefit_estimate" localSheetId="3">#REF!</definedName>
    <definedName name="Benefit_estimate" localSheetId="4">#REF!</definedName>
    <definedName name="Benefit_estimate">#REF!</definedName>
    <definedName name="Bob" localSheetId="3">#REF!</definedName>
    <definedName name="Bob" localSheetId="4">#REF!</definedName>
    <definedName name="Bob">#REF!</definedName>
    <definedName name="bv" localSheetId="3">#REF!</definedName>
    <definedName name="bv" localSheetId="4">#REF!</definedName>
    <definedName name="bv">#REF!</definedName>
    <definedName name="car_park_cash_flow">'[3]Car park lease'!$A$21:$G$161</definedName>
    <definedName name="cash" localSheetId="3">#REF!</definedName>
    <definedName name="cash" localSheetId="4">#REF!</definedName>
    <definedName name="cash">#REF!</definedName>
    <definedName name="Category" localSheetId="3">#REF!</definedName>
    <definedName name="Category" localSheetId="4">#REF!</definedName>
    <definedName name="Category">#REF!</definedName>
    <definedName name="CCHP" localSheetId="3">#REF!</definedName>
    <definedName name="CCHP" localSheetId="4">#REF!</definedName>
    <definedName name="CCHP">#REF!</definedName>
    <definedName name="CLIENT">'[4]Master Data Sheet'!$D$18</definedName>
    <definedName name="CO" localSheetId="3">#REF!</definedName>
    <definedName name="CO" localSheetId="4">#REF!</definedName>
    <definedName name="CO">#REF!</definedName>
    <definedName name="Column_1" localSheetId="3">[5]Areas!#REF!</definedName>
    <definedName name="Column_1" localSheetId="4">[5]Areas!#REF!</definedName>
    <definedName name="Column_1">[5]Areas!#REF!</definedName>
    <definedName name="complete" localSheetId="3">#REF!</definedName>
    <definedName name="complete" localSheetId="4">#REF!</definedName>
    <definedName name="complete">#REF!</definedName>
    <definedName name="completion_date">[3]Assumptions!$C$46</definedName>
    <definedName name="contractperiod" localSheetId="3">#REF!</definedName>
    <definedName name="contractperiod" localSheetId="4">#REF!</definedName>
    <definedName name="contractperiod">#REF!</definedName>
    <definedName name="contractsum" localSheetId="3">#REF!</definedName>
    <definedName name="contractsum" localSheetId="4">#REF!</definedName>
    <definedName name="contractsum">#REF!</definedName>
    <definedName name="contractsum_net" localSheetId="3">#REF!</definedName>
    <definedName name="contractsum_net" localSheetId="4">#REF!</definedName>
    <definedName name="contractsum_net">#REF!</definedName>
    <definedName name="Cost" localSheetId="3">#REF!</definedName>
    <definedName name="Cost" localSheetId="4">#REF!</definedName>
    <definedName name="Cost">#REF!</definedName>
    <definedName name="Cost_estimate" localSheetId="3">#REF!</definedName>
    <definedName name="Cost_estimate" localSheetId="4">#REF!</definedName>
    <definedName name="Cost_estimate">#REF!</definedName>
    <definedName name="COST_RANGE" localSheetId="3">#REF!</definedName>
    <definedName name="COST_RANGE" localSheetId="4">#REF!</definedName>
    <definedName name="COST_RANGE">#REF!</definedName>
    <definedName name="cparameter" localSheetId="3">#REF!</definedName>
    <definedName name="cparameter" localSheetId="4">#REF!</definedName>
    <definedName name="cparameter">#REF!</definedName>
    <definedName name="CurrentUnits">" m2"</definedName>
    <definedName name="_xlnm.Database" localSheetId="3">#REF!</definedName>
    <definedName name="_xlnm.Database" localSheetId="4">#REF!</definedName>
    <definedName name="_xlnm.Database">#REF!</definedName>
    <definedName name="Daylight" localSheetId="3">#REF!</definedName>
    <definedName name="Daylight" localSheetId="4">#REF!</definedName>
    <definedName name="Daylight">#REF!</definedName>
    <definedName name="dc" localSheetId="3">#REF!</definedName>
    <definedName name="dc" localSheetId="4">#REF!</definedName>
    <definedName name="dc">#REF!</definedName>
    <definedName name="ds">'[6]4'!$B$3</definedName>
    <definedName name="ed" localSheetId="3">[7]Basis!#REF!</definedName>
    <definedName name="ed" localSheetId="4">[7]Basis!#REF!</definedName>
    <definedName name="ed">[7]Basis!#REF!</definedName>
    <definedName name="Energy_baseline" localSheetId="3">#REF!</definedName>
    <definedName name="Energy_baseline" localSheetId="4">#REF!</definedName>
    <definedName name="Energy_baseline">#REF!</definedName>
    <definedName name="es" localSheetId="3">#REF!</definedName>
    <definedName name="es" localSheetId="4">#REF!</definedName>
    <definedName name="es">#REF!</definedName>
    <definedName name="esa" localSheetId="3">#REF!</definedName>
    <definedName name="esa" localSheetId="4">#REF!</definedName>
    <definedName name="esa">#REF!</definedName>
    <definedName name="EX" localSheetId="3">#REF!</definedName>
    <definedName name="EX" localSheetId="4">#REF!</definedName>
    <definedName name="EX">#REF!</definedName>
    <definedName name="factot" localSheetId="3">#REF!</definedName>
    <definedName name="factot" localSheetId="4">#REF!</definedName>
    <definedName name="factot">#REF!</definedName>
    <definedName name="FeetToMetres">0.09290304</definedName>
    <definedName name="FORMAT" localSheetId="3">#REF!</definedName>
    <definedName name="FORMAT" localSheetId="4">#REF!</definedName>
    <definedName name="FORMAT">#REF!</definedName>
    <definedName name="GFA">'[8]4'!$B$3</definedName>
    <definedName name="gifa">[9]Summary!$F$18</definedName>
    <definedName name="h" localSheetId="3">#REF!</definedName>
    <definedName name="h" localSheetId="4">#REF!</definedName>
    <definedName name="h">#REF!</definedName>
    <definedName name="intoft2">10.7639104167097</definedName>
    <definedName name="intom2">0.0929030400000002</definedName>
    <definedName name="kparameter" localSheetId="3">#REF!</definedName>
    <definedName name="kparameter" localSheetId="4">#REF!</definedName>
    <definedName name="kparameter">#REF!</definedName>
    <definedName name="Loan_A_margins" localSheetId="3">[3]Assumptions!#REF!</definedName>
    <definedName name="Loan_A_margins" localSheetId="4">[3]Assumptions!#REF!</definedName>
    <definedName name="Loan_A_margins">[3]Assumptions!#REF!</definedName>
    <definedName name="LOCATION">'[4]Master Data Sheet'!$D$20</definedName>
    <definedName name="MetresToFeet">10.76391042</definedName>
    <definedName name="mkk" localSheetId="3">#REF!</definedName>
    <definedName name="mkk" localSheetId="4">#REF!</definedName>
    <definedName name="mkk">#REF!</definedName>
    <definedName name="MMVentilation" localSheetId="3">#REF!</definedName>
    <definedName name="MMVentilation" localSheetId="4">#REF!</definedName>
    <definedName name="MMVentilation">#REF!</definedName>
    <definedName name="name" localSheetId="3">#REF!</definedName>
    <definedName name="name" localSheetId="4">#REF!</definedName>
    <definedName name="name">#REF!</definedName>
    <definedName name="NIA">'[8]4'!$B$4</definedName>
    <definedName name="now">NOW()</definedName>
    <definedName name="Origin" localSheetId="3">#REF!</definedName>
    <definedName name="Origin" localSheetId="4">#REF!</definedName>
    <definedName name="Origin">#REF!</definedName>
    <definedName name="period" localSheetId="3">#REF!</definedName>
    <definedName name="period" localSheetId="4">#REF!</definedName>
    <definedName name="period">#REF!</definedName>
    <definedName name="plip">5000</definedName>
    <definedName name="_xlnm.Print_Area" localSheetId="3">Breakdown!$A$1:$D$43</definedName>
    <definedName name="_xlnm.Print_Area" localSheetId="0">Cover!$A$1:$J$47</definedName>
    <definedName name="_xlnm.Print_Area" localSheetId="2">'Elemental Summary'!$A$1:$D$28</definedName>
    <definedName name="_xlnm.Print_Area" localSheetId="1">'Main Summary'!$A$1:$D$47</definedName>
    <definedName name="_xlnm.Print_Area" localSheetId="4">Preliminaries!$A$1:$G$58</definedName>
    <definedName name="_xlnm.Print_Area">#REF!</definedName>
    <definedName name="Print_Area_MI" localSheetId="3">#REF!</definedName>
    <definedName name="Print_Area_MI" localSheetId="4">#REF!</definedName>
    <definedName name="Print_Area_MI">#REF!</definedName>
    <definedName name="_xlnm.Print_Titles" localSheetId="3">Breakdown!$1:$5</definedName>
    <definedName name="_xlnm.Print_Titles" localSheetId="1">'Main Summary'!$1:$5</definedName>
    <definedName name="_xlnm.Print_Titles" localSheetId="4">#REF!</definedName>
    <definedName name="_xlnm.Print_Titles">#REF!</definedName>
    <definedName name="Project_Title">'[4]Master Data Sheet'!$D$19</definedName>
    <definedName name="q">[1]Basis!#REF!</definedName>
    <definedName name="qa" localSheetId="3">#REF!</definedName>
    <definedName name="qa" localSheetId="4">#REF!</definedName>
    <definedName name="qa">#REF!</definedName>
    <definedName name="rates" localSheetId="3">#REF!</definedName>
    <definedName name="rates" localSheetId="4">#REF!</definedName>
    <definedName name="rates">#REF!</definedName>
    <definedName name="ratetable" localSheetId="3">#REF!</definedName>
    <definedName name="ratetable" localSheetId="4">#REF!</definedName>
    <definedName name="ratetable">#REF!</definedName>
    <definedName name="rd" localSheetId="3">[10]Basis!#REF!</definedName>
    <definedName name="rd" localSheetId="4">[10]Basis!#REF!</definedName>
    <definedName name="rd">[10]Basis!#REF!</definedName>
    <definedName name="_xlnm.Recorder" localSheetId="3">#REF!</definedName>
    <definedName name="_xlnm.Recorder" localSheetId="4">#REF!</definedName>
    <definedName name="_xlnm.Recorder">#REF!</definedName>
    <definedName name="retention" localSheetId="3">#REF!</definedName>
    <definedName name="retention" localSheetId="4">#REF!</definedName>
    <definedName name="retention">#REF!</definedName>
    <definedName name="retention_amount" localSheetId="3">#REF!</definedName>
    <definedName name="retention_amount" localSheetId="4">#REF!</definedName>
    <definedName name="retention_amount">#REF!</definedName>
    <definedName name="Revision">'[4]Master Data Sheet'!$D$22</definedName>
    <definedName name="Room_No" localSheetId="3">#REF!</definedName>
    <definedName name="Room_No" localSheetId="4">#REF!</definedName>
    <definedName name="Room_No">#REF!</definedName>
    <definedName name="round">5000</definedName>
    <definedName name="s">#REF!</definedName>
    <definedName name="s_curve" localSheetId="3">#REF!</definedName>
    <definedName name="s_curve" localSheetId="4">#REF!</definedName>
    <definedName name="s_curve">#REF!</definedName>
    <definedName name="S1gtot" localSheetId="3">#REF!</definedName>
    <definedName name="S1gtot" localSheetId="4">#REF!</definedName>
    <definedName name="S1gtot">#REF!</definedName>
    <definedName name="S1ttot" localSheetId="3">#REF!</definedName>
    <definedName name="S1ttot" localSheetId="4">#REF!</definedName>
    <definedName name="S1ttot">#REF!</definedName>
    <definedName name="S2gtot" localSheetId="3">#REF!</definedName>
    <definedName name="S2gtot" localSheetId="4">#REF!</definedName>
    <definedName name="S2gtot">#REF!</definedName>
    <definedName name="S2ttot" localSheetId="3">#REF!</definedName>
    <definedName name="S2ttot" localSheetId="4">#REF!</definedName>
    <definedName name="S2ttot">#REF!</definedName>
    <definedName name="S3gtot" localSheetId="3">#REF!</definedName>
    <definedName name="S3gtot" localSheetId="4">#REF!</definedName>
    <definedName name="S3gtot">#REF!</definedName>
    <definedName name="S3ttot" localSheetId="3">#REF!</definedName>
    <definedName name="S3ttot" localSheetId="4">#REF!</definedName>
    <definedName name="S3ttot">#REF!</definedName>
    <definedName name="S4gtot" localSheetId="3">#REF!</definedName>
    <definedName name="S4gtot" localSheetId="4">#REF!</definedName>
    <definedName name="S4gtot">#REF!</definedName>
    <definedName name="S4ttot" localSheetId="3">#REF!</definedName>
    <definedName name="S4ttot" localSheetId="4">#REF!</definedName>
    <definedName name="S4ttot">#REF!</definedName>
    <definedName name="Saving" localSheetId="3">#REF!</definedName>
    <definedName name="Saving" localSheetId="4">#REF!</definedName>
    <definedName name="Saving">#REF!</definedName>
    <definedName name="selectrange" localSheetId="3">#REF!</definedName>
    <definedName name="selectrange" localSheetId="4">#REF!</definedName>
    <definedName name="selectrange">#REF!</definedName>
    <definedName name="start" localSheetId="3">#REF!</definedName>
    <definedName name="start" localSheetId="4">#REF!</definedName>
    <definedName name="start">#REF!</definedName>
    <definedName name="Storetypes" localSheetId="3">#REF!</definedName>
    <definedName name="Storetypes" localSheetId="4">#REF!</definedName>
    <definedName name="Storetypes">#REF!</definedName>
    <definedName name="Sustainable" localSheetId="3">#REF!</definedName>
    <definedName name="Sustainable" localSheetId="4">#REF!</definedName>
    <definedName name="Sustainable">#REF!</definedName>
    <definedName name="tell_me_the_units">"ft2"</definedName>
    <definedName name="tencost" localSheetId="3">#REF!</definedName>
    <definedName name="tencost" localSheetId="4">#REF!</definedName>
    <definedName name="tencost">#REF!</definedName>
    <definedName name="tender" localSheetId="3">#REF!</definedName>
    <definedName name="tender" localSheetId="4">#REF!</definedName>
    <definedName name="tender">#REF!</definedName>
    <definedName name="the_factor">10.7639104167097</definedName>
    <definedName name="TITLE">'[4]Master Data Sheet'!$D$21</definedName>
    <definedName name="Total" localSheetId="3">[5]Areas!#REF!</definedName>
    <definedName name="Total" localSheetId="4">[5]Areas!#REF!</definedName>
    <definedName name="Total">[5]Areas!#REF!</definedName>
    <definedName name="total_net_rent_for_cashflow">'[3]Net rent analysis'!$J$190:$X$191</definedName>
    <definedName name="v">#REF!</definedName>
    <definedName name="w">#REF!</definedName>
    <definedName name="ww" localSheetId="3">#REF!</definedName>
    <definedName name="ww" localSheetId="4">#REF!</definedName>
    <definedName name="w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217" l="1"/>
  <c r="C19" i="212" s="1"/>
  <c r="D41" i="217"/>
  <c r="C21" i="212"/>
  <c r="D13" i="217"/>
  <c r="C9" i="212" s="1"/>
  <c r="D29" i="217"/>
  <c r="C17" i="212" s="1"/>
  <c r="D23" i="217"/>
  <c r="C15" i="212" s="1"/>
  <c r="A4" i="217" l="1"/>
  <c r="A3" i="217"/>
  <c r="A4" i="212"/>
  <c r="A3" i="212"/>
  <c r="A4" i="207"/>
  <c r="A3" i="207"/>
  <c r="A6" i="217" l="1"/>
  <c r="A6" i="212"/>
  <c r="D41" i="218"/>
  <c r="D30" i="218"/>
  <c r="D12" i="218"/>
  <c r="D20" i="218"/>
  <c r="E17" i="218"/>
  <c r="D17" i="218"/>
  <c r="D24" i="218"/>
  <c r="D22" i="218"/>
  <c r="E24" i="218"/>
  <c r="D14" i="218"/>
  <c r="D13" i="218"/>
  <c r="D10" i="218"/>
  <c r="D11" i="218"/>
  <c r="D9" i="218"/>
  <c r="D43" i="218"/>
  <c r="E32" i="218"/>
  <c r="D32" i="218"/>
  <c r="D34" i="218"/>
  <c r="D36" i="218"/>
  <c r="D45" i="218"/>
  <c r="D55" i="218"/>
  <c r="D51" i="218"/>
  <c r="D57" i="218"/>
  <c r="D53" i="218"/>
  <c r="D49" i="218"/>
  <c r="D47" i="218"/>
  <c r="D39" i="218"/>
  <c r="D28" i="218"/>
  <c r="D26" i="218"/>
  <c r="D8" i="218"/>
  <c r="F57" i="218"/>
  <c r="F53" i="218"/>
  <c r="F51" i="218"/>
  <c r="F49" i="218"/>
  <c r="F47" i="218"/>
  <c r="F45" i="218"/>
  <c r="F43" i="218"/>
  <c r="F41" i="218"/>
  <c r="F39" i="218"/>
  <c r="F36" i="218"/>
  <c r="F34" i="218"/>
  <c r="F32" i="218"/>
  <c r="F30" i="218"/>
  <c r="F28" i="218"/>
  <c r="F26" i="218"/>
  <c r="F24" i="218"/>
  <c r="F22" i="218"/>
  <c r="F20" i="218"/>
  <c r="F19" i="218"/>
  <c r="F18" i="218"/>
  <c r="F17" i="218"/>
  <c r="F14" i="218"/>
  <c r="F13" i="218"/>
  <c r="F12" i="218"/>
  <c r="F11" i="218"/>
  <c r="F10" i="218"/>
  <c r="F9" i="218"/>
  <c r="F8" i="218"/>
  <c r="A2" i="218"/>
  <c r="A1" i="218"/>
  <c r="E55" i="218"/>
  <c r="F55" i="218"/>
  <c r="F58" i="218" s="1"/>
  <c r="D43" i="207"/>
  <c r="C26" i="212"/>
  <c r="D9" i="207" l="1"/>
  <c r="D13" i="207" s="1"/>
  <c r="D20" i="207" s="1"/>
</calcChain>
</file>

<file path=xl/sharedStrings.xml><?xml version="1.0" encoding="utf-8"?>
<sst xmlns="http://schemas.openxmlformats.org/spreadsheetml/2006/main" count="125" uniqueCount="69">
  <si>
    <t>Item</t>
  </si>
  <si>
    <t>Office</t>
  </si>
  <si>
    <t>External Works</t>
  </si>
  <si>
    <t>Management &amp; Staff</t>
  </si>
  <si>
    <t>Site Management</t>
  </si>
  <si>
    <t>Cost Consultant/Quantity Surveyor</t>
  </si>
  <si>
    <t>Contracts Manager</t>
  </si>
  <si>
    <t>Buyers</t>
  </si>
  <si>
    <t>Site Engineers</t>
  </si>
  <si>
    <t>General Labour</t>
  </si>
  <si>
    <t>Attendant Labour</t>
  </si>
  <si>
    <t>Temporary Accomodation</t>
  </si>
  <si>
    <t>Canteen</t>
  </si>
  <si>
    <t>Welfare</t>
  </si>
  <si>
    <t>Storage</t>
  </si>
  <si>
    <t>Temporary Telephone/Internet</t>
  </si>
  <si>
    <t>Lighting and Power</t>
  </si>
  <si>
    <t>Temporary Water Supplies</t>
  </si>
  <si>
    <t>Protection</t>
  </si>
  <si>
    <t>Cleaning</t>
  </si>
  <si>
    <t>General Use Plant</t>
  </si>
  <si>
    <t>Small Plant and Tools</t>
  </si>
  <si>
    <t>Site Security</t>
  </si>
  <si>
    <t>Temporary Works</t>
  </si>
  <si>
    <t>Provide details:</t>
  </si>
  <si>
    <t>Traffic and Pedestrian Management</t>
  </si>
  <si>
    <t>Construction Waste Management and Disposal</t>
  </si>
  <si>
    <t>Temporary Fencing</t>
  </si>
  <si>
    <t>Wheel Wash Facilities</t>
  </si>
  <si>
    <t>Temporary Drainage</t>
  </si>
  <si>
    <t>Setting Out &amp; Surveys</t>
  </si>
  <si>
    <t>Insurances</t>
  </si>
  <si>
    <t>Protection of Existing Services</t>
  </si>
  <si>
    <t>Time Related</t>
  </si>
  <si>
    <t>Fixed</t>
  </si>
  <si>
    <t>Sub-total</t>
  </si>
  <si>
    <t>Total (£)</t>
  </si>
  <si>
    <t>weeks</t>
  </si>
  <si>
    <t>Performance Bond</t>
  </si>
  <si>
    <t>inc</t>
  </si>
  <si>
    <t>Facilitating Works</t>
  </si>
  <si>
    <t>Total</t>
  </si>
  <si>
    <t>External Drainage</t>
  </si>
  <si>
    <t>Main Contractor's OH&amp;P</t>
  </si>
  <si>
    <t>Total Carried to Form of Tender</t>
  </si>
  <si>
    <t>Insert OH&amp;P % here:</t>
  </si>
  <si>
    <t>[Other items identified by Contractor]</t>
  </si>
  <si>
    <t>Building Works Cost</t>
  </si>
  <si>
    <t>£</t>
  </si>
  <si>
    <t>Main Contractor's Preliminaries</t>
  </si>
  <si>
    <t>Contract Sum Analysis Requested Format</t>
  </si>
  <si>
    <t>Contract Sum Analysis</t>
  </si>
  <si>
    <t>V1</t>
  </si>
  <si>
    <t xml:space="preserve">Substructure </t>
  </si>
  <si>
    <t xml:space="preserve">Superstucture </t>
  </si>
  <si>
    <t>Main Contractor's Design Fees</t>
  </si>
  <si>
    <t xml:space="preserve">Relocate existing storage unit </t>
  </si>
  <si>
    <t>Foundations for new modular unit</t>
  </si>
  <si>
    <t>Foundations for relocation of modular unit</t>
  </si>
  <si>
    <t xml:space="preserve">Remove and disposal of modular unit </t>
  </si>
  <si>
    <t>Storm drainage connections</t>
  </si>
  <si>
    <t>Foul drainage connections</t>
  </si>
  <si>
    <t xml:space="preserve">New paving </t>
  </si>
  <si>
    <t>Superstructure</t>
  </si>
  <si>
    <t xml:space="preserve">New modular unit (supply and install) </t>
  </si>
  <si>
    <t>Additional Works:</t>
  </si>
  <si>
    <t xml:space="preserve">Additional Works </t>
  </si>
  <si>
    <t xml:space="preserve">Connection to services (including security alarm) </t>
  </si>
  <si>
    <t xml:space="preserve">Creasey Welfare Facility Tender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</si>
</sst>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_-* #,##0_-;\-* #,##0_-;_-* &quot;-&quot;??_-;_-@_-"/>
    <numFmt numFmtId="167" formatCode="0.0%"/>
    <numFmt numFmtId="168" formatCode="_-&quot;£&quot;* #,##0_-;\-&quot;£&quot;* #,##0_-;_-&quot;£&quot;* &quot;-&quot;??_-;_-@_-"/>
    <numFmt numFmtId="169" formatCode="0_ ;\-0\ "/>
    <numFmt numFmtId="170" formatCode="[$-809]dd\ mmmm\ yyyy;@"/>
  </numFmts>
  <fonts count="43">
    <font>
      <sz val="10"/>
      <name val="Arial"/>
    </font>
    <font>
      <sz val="10"/>
      <name val="Arial"/>
      <family val="2"/>
    </font>
    <font>
      <sz val="11"/>
      <color indexed="32"/>
      <name val="Arial"/>
      <family val="2"/>
    </font>
    <font>
      <b/>
      <sz val="9.5"/>
      <name val="Arial"/>
      <family val="2"/>
    </font>
    <font>
      <sz val="9.5"/>
      <color indexed="32"/>
      <name val="Arial"/>
      <family val="2"/>
    </font>
    <font>
      <b/>
      <sz val="9.5"/>
      <color indexed="32"/>
      <name val="Arial"/>
      <family val="2"/>
    </font>
    <font>
      <sz val="18"/>
      <color indexed="32"/>
      <name val="Arial"/>
      <family val="2"/>
    </font>
    <font>
      <b/>
      <sz val="10"/>
      <color indexed="32"/>
      <name val="Arial"/>
      <family val="2"/>
    </font>
    <font>
      <sz val="10"/>
      <color rgb="FF191D1F"/>
      <name val="Verdana"/>
      <family val="2"/>
    </font>
    <font>
      <b/>
      <sz val="10"/>
      <color rgb="FF191D1F"/>
      <name val="Verdana"/>
      <family val="2"/>
    </font>
    <font>
      <sz val="10"/>
      <color rgb="FF596873"/>
      <name val="Arial"/>
      <family val="2"/>
    </font>
    <font>
      <sz val="9"/>
      <color rgb="FF59687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9.5"/>
      <color rgb="FF5F5F5F"/>
      <name val="Arial"/>
      <family val="2"/>
    </font>
    <font>
      <b/>
      <sz val="10"/>
      <color rgb="FF5F5F5F"/>
      <name val="Arial"/>
      <family val="2"/>
    </font>
    <font>
      <b/>
      <u/>
      <sz val="10"/>
      <color rgb="FF5F5F5F"/>
      <name val="Arial"/>
      <family val="2"/>
    </font>
    <font>
      <sz val="10"/>
      <color rgb="FF5F5F5F"/>
      <name val="Arial"/>
      <family val="2"/>
    </font>
    <font>
      <sz val="10.5"/>
      <color rgb="FF596873"/>
      <name val="Arial"/>
      <family val="2"/>
    </font>
    <font>
      <b/>
      <sz val="10.5"/>
      <color rgb="FF191D1F"/>
      <name val="Verdana"/>
      <family val="2"/>
    </font>
    <font>
      <sz val="10.5"/>
      <color rgb="FF191D1F"/>
      <name val="Verdana"/>
      <family val="2"/>
    </font>
    <font>
      <i/>
      <sz val="10"/>
      <color rgb="FF5F5F5F"/>
      <name val="Arial"/>
      <family val="2"/>
    </font>
    <font>
      <b/>
      <sz val="10.5"/>
      <color rgb="FF596873"/>
      <name val="Arial"/>
      <family val="2"/>
    </font>
    <font>
      <b/>
      <sz val="10"/>
      <color rgb="FF596873"/>
      <name val="Arial"/>
      <family val="2"/>
    </font>
    <font>
      <b/>
      <sz val="18"/>
      <color rgb="FF5F5F5F"/>
      <name val="Arial"/>
      <family val="2"/>
    </font>
    <font>
      <b/>
      <sz val="14"/>
      <color rgb="FF5F5F5F"/>
      <name val="Arial"/>
      <family val="2"/>
    </font>
    <font>
      <sz val="12"/>
      <color rgb="FFC00000"/>
      <name val="Arial"/>
      <family val="2"/>
    </font>
    <font>
      <b/>
      <sz val="12"/>
      <color indexed="32"/>
      <name val="Arial"/>
      <family val="2"/>
    </font>
    <font>
      <sz val="12"/>
      <color indexed="32"/>
      <name val="Arial"/>
      <family val="2"/>
    </font>
    <font>
      <sz val="12"/>
      <name val="Arial"/>
      <family val="2"/>
    </font>
    <font>
      <sz val="12"/>
      <color rgb="FF596873"/>
      <name val="Arial"/>
      <family val="2"/>
    </font>
    <font>
      <b/>
      <sz val="12"/>
      <color rgb="FF596873"/>
      <name val="Arial"/>
      <family val="2"/>
    </font>
    <font>
      <b/>
      <sz val="12"/>
      <name val="Arial"/>
      <family val="2"/>
    </font>
    <font>
      <sz val="10"/>
      <color rgb="FFC00000"/>
      <name val="Arial"/>
      <family val="2"/>
    </font>
    <font>
      <b/>
      <sz val="14"/>
      <color theme="1"/>
      <name val="Calibri"/>
      <family val="2"/>
      <scheme val="minor"/>
    </font>
    <font>
      <sz val="12"/>
      <color rgb="FF5F5F5F"/>
      <name val="Arial"/>
      <family val="2"/>
    </font>
    <font>
      <sz val="11"/>
      <color rgb="FF3B2051"/>
      <name val="Calibri"/>
      <family val="2"/>
      <scheme val="minor"/>
    </font>
    <font>
      <b/>
      <sz val="18"/>
      <color rgb="FF3B2051"/>
      <name val="Arial"/>
      <family val="2"/>
    </font>
    <font>
      <sz val="18"/>
      <color rgb="FF3B2051"/>
      <name val="Verdana"/>
      <family val="2"/>
    </font>
    <font>
      <b/>
      <sz val="9.5"/>
      <color rgb="FF5F5F5F"/>
      <name val="Arial"/>
      <family val="2"/>
    </font>
    <font>
      <sz val="10"/>
      <color rgb="FF3B205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rgb="FF5F5F5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58">
    <xf numFmtId="0" fontId="0" fillId="0" borderId="0" xfId="0"/>
    <xf numFmtId="0" fontId="4" fillId="0" borderId="0" xfId="0" applyFont="1"/>
    <xf numFmtId="3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6" fontId="4" fillId="0" borderId="0" xfId="1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/>
    <xf numFmtId="0" fontId="5" fillId="0" borderId="1" xfId="0" applyFont="1" applyBorder="1"/>
    <xf numFmtId="0" fontId="4" fillId="0" borderId="1" xfId="0" applyFont="1" applyBorder="1"/>
    <xf numFmtId="165" fontId="10" fillId="0" borderId="0" xfId="0" applyNumberFormat="1" applyFont="1" applyAlignment="1">
      <alignment horizontal="left"/>
    </xf>
    <xf numFmtId="0" fontId="10" fillId="0" borderId="0" xfId="0" applyFont="1"/>
    <xf numFmtId="14" fontId="11" fillId="0" borderId="0" xfId="0" applyNumberFormat="1" applyFont="1"/>
    <xf numFmtId="166" fontId="2" fillId="0" borderId="0" xfId="1" applyNumberFormat="1" applyFont="1" applyFill="1" applyBorder="1" applyAlignment="1">
      <alignment horizontal="center"/>
    </xf>
    <xf numFmtId="166" fontId="4" fillId="0" borderId="0" xfId="1" applyNumberFormat="1" applyFont="1" applyFill="1" applyBorder="1" applyAlignment="1"/>
    <xf numFmtId="0" fontId="4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14" fontId="5" fillId="0" borderId="1" xfId="0" applyNumberFormat="1" applyFont="1" applyBorder="1" applyAlignment="1">
      <alignment horizontal="right"/>
    </xf>
    <xf numFmtId="0" fontId="4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44" fontId="3" fillId="2" borderId="0" xfId="7" applyFont="1" applyFill="1" applyAlignment="1">
      <alignment vertical="top"/>
    </xf>
    <xf numFmtId="0" fontId="13" fillId="2" borderId="0" xfId="0" applyFont="1" applyFill="1" applyAlignment="1">
      <alignment horizontal="left" vertical="top"/>
    </xf>
    <xf numFmtId="0" fontId="14" fillId="2" borderId="0" xfId="0" applyFont="1" applyFill="1" applyAlignment="1">
      <alignment horizontal="center" vertical="top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center" vertical="top"/>
    </xf>
    <xf numFmtId="44" fontId="3" fillId="2" borderId="0" xfId="0" applyNumberFormat="1" applyFont="1" applyFill="1" applyAlignment="1">
      <alignment vertical="top"/>
    </xf>
    <xf numFmtId="0" fontId="1" fillId="2" borderId="0" xfId="0" applyFont="1" applyFill="1" applyAlignment="1">
      <alignment vertical="top"/>
    </xf>
    <xf numFmtId="44" fontId="0" fillId="0" borderId="0" xfId="0" applyNumberFormat="1" applyAlignment="1">
      <alignment vertical="top"/>
    </xf>
    <xf numFmtId="0" fontId="7" fillId="0" borderId="0" xfId="0" applyFont="1" applyAlignment="1">
      <alignment horizontal="center" wrapText="1"/>
    </xf>
    <xf numFmtId="167" fontId="9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right"/>
    </xf>
    <xf numFmtId="167" fontId="4" fillId="0" borderId="1" xfId="0" applyNumberFormat="1" applyFont="1" applyBorder="1"/>
    <xf numFmtId="167" fontId="4" fillId="0" borderId="0" xfId="1" applyNumberFormat="1" applyFont="1" applyBorder="1" applyAlignment="1">
      <alignment horizontal="right"/>
    </xf>
    <xf numFmtId="167" fontId="4" fillId="0" borderId="0" xfId="0" applyNumberFormat="1" applyFont="1"/>
    <xf numFmtId="167" fontId="4" fillId="0" borderId="0" xfId="1" applyNumberFormat="1" applyFont="1" applyAlignment="1">
      <alignment horizontal="right"/>
    </xf>
    <xf numFmtId="0" fontId="13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164" fontId="16" fillId="0" borderId="0" xfId="1" applyFont="1" applyBorder="1" applyAlignment="1">
      <alignment horizontal="left" vertical="top"/>
    </xf>
    <xf numFmtId="0" fontId="17" fillId="0" borderId="0" xfId="0" quotePrefix="1" applyFont="1" applyAlignment="1">
      <alignment vertical="top"/>
    </xf>
    <xf numFmtId="0" fontId="18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19" fillId="0" borderId="0" xfId="0" applyFont="1" applyAlignment="1">
      <alignment vertical="top"/>
    </xf>
    <xf numFmtId="0" fontId="19" fillId="0" borderId="0" xfId="0" quotePrefix="1" applyFont="1" applyAlignment="1">
      <alignment vertical="top"/>
    </xf>
    <xf numFmtId="0" fontId="19" fillId="0" borderId="0" xfId="0" applyFont="1" applyAlignment="1">
      <alignment vertical="top" wrapText="1"/>
    </xf>
    <xf numFmtId="164" fontId="19" fillId="0" borderId="0" xfId="1" applyFont="1" applyFill="1" applyAlignment="1">
      <alignment vertical="top"/>
    </xf>
    <xf numFmtId="44" fontId="19" fillId="0" borderId="0" xfId="7" applyFont="1" applyFill="1" applyAlignment="1">
      <alignment vertical="top"/>
    </xf>
    <xf numFmtId="164" fontId="19" fillId="0" borderId="0" xfId="0" applyNumberFormat="1" applyFont="1" applyAlignment="1">
      <alignment vertical="top"/>
    </xf>
    <xf numFmtId="164" fontId="19" fillId="0" borderId="0" xfId="1" applyFont="1" applyAlignment="1">
      <alignment vertical="top"/>
    </xf>
    <xf numFmtId="44" fontId="19" fillId="0" borderId="0" xfId="7" applyFont="1" applyAlignment="1">
      <alignment vertical="top"/>
    </xf>
    <xf numFmtId="0" fontId="17" fillId="0" borderId="0" xfId="0" applyFont="1" applyAlignment="1">
      <alignment vertical="top"/>
    </xf>
    <xf numFmtId="0" fontId="19" fillId="0" borderId="0" xfId="0" applyFont="1" applyAlignment="1">
      <alignment horizontal="center" vertical="top"/>
    </xf>
    <xf numFmtId="0" fontId="17" fillId="0" borderId="0" xfId="0" applyFont="1" applyAlignment="1">
      <alignment vertical="top" wrapText="1"/>
    </xf>
    <xf numFmtId="44" fontId="17" fillId="0" borderId="0" xfId="7" applyFont="1" applyFill="1" applyAlignment="1">
      <alignment vertical="top"/>
    </xf>
    <xf numFmtId="0" fontId="19" fillId="0" borderId="0" xfId="0" applyFont="1" applyAlignment="1">
      <alignment horizontal="left" vertical="top" wrapText="1" indent="1"/>
    </xf>
    <xf numFmtId="0" fontId="16" fillId="0" borderId="0" xfId="0" applyFont="1" applyAlignment="1">
      <alignment horizontal="center" vertical="top"/>
    </xf>
    <xf numFmtId="44" fontId="19" fillId="0" borderId="0" xfId="0" applyNumberFormat="1" applyFont="1" applyAlignment="1">
      <alignment vertical="top"/>
    </xf>
    <xf numFmtId="44" fontId="19" fillId="0" borderId="0" xfId="0" applyNumberFormat="1" applyFont="1" applyAlignment="1">
      <alignment horizontal="right" vertical="top"/>
    </xf>
    <xf numFmtId="44" fontId="19" fillId="0" borderId="2" xfId="0" applyNumberFormat="1" applyFont="1" applyBorder="1" applyAlignment="1">
      <alignment vertical="top"/>
    </xf>
    <xf numFmtId="44" fontId="17" fillId="0" borderId="3" xfId="0" applyNumberFormat="1" applyFont="1" applyBorder="1" applyAlignment="1">
      <alignment vertical="top"/>
    </xf>
    <xf numFmtId="165" fontId="20" fillId="0" borderId="0" xfId="4" applyNumberFormat="1" applyFont="1" applyAlignment="1">
      <alignment horizontal="left"/>
    </xf>
    <xf numFmtId="0" fontId="21" fillId="0" borderId="0" xfId="4" applyFont="1" applyAlignment="1">
      <alignment horizontal="left"/>
    </xf>
    <xf numFmtId="0" fontId="22" fillId="0" borderId="0" xfId="4" applyFont="1" applyAlignment="1">
      <alignment horizontal="left"/>
    </xf>
    <xf numFmtId="0" fontId="20" fillId="0" borderId="0" xfId="4" applyFont="1" applyAlignment="1">
      <alignment horizontal="left"/>
    </xf>
    <xf numFmtId="0" fontId="16" fillId="0" borderId="0" xfId="0" applyFont="1" applyAlignment="1">
      <alignment horizontal="right" vertical="top"/>
    </xf>
    <xf numFmtId="0" fontId="17" fillId="0" borderId="0" xfId="0" quotePrefix="1" applyFont="1" applyAlignment="1">
      <alignment horizontal="right" vertical="top"/>
    </xf>
    <xf numFmtId="0" fontId="19" fillId="0" borderId="0" xfId="0" quotePrefix="1" applyFont="1" applyAlignment="1">
      <alignment horizontal="right" vertical="top"/>
    </xf>
    <xf numFmtId="0" fontId="23" fillId="0" borderId="0" xfId="0" applyFont="1" applyAlignment="1">
      <alignment vertical="top"/>
    </xf>
    <xf numFmtId="168" fontId="5" fillId="0" borderId="0" xfId="0" applyNumberFormat="1" applyFont="1"/>
    <xf numFmtId="44" fontId="19" fillId="0" borderId="0" xfId="7" applyFont="1" applyFill="1" applyAlignment="1">
      <alignment horizontal="right" vertical="top"/>
    </xf>
    <xf numFmtId="44" fontId="17" fillId="0" borderId="0" xfId="7" applyFont="1" applyFill="1" applyAlignment="1">
      <alignment horizontal="right" vertical="top"/>
    </xf>
    <xf numFmtId="2" fontId="9" fillId="0" borderId="0" xfId="0" applyNumberFormat="1" applyFont="1"/>
    <xf numFmtId="2" fontId="11" fillId="0" borderId="0" xfId="0" applyNumberFormat="1" applyFont="1"/>
    <xf numFmtId="2" fontId="5" fillId="0" borderId="1" xfId="0" applyNumberFormat="1" applyFont="1" applyBorder="1" applyAlignment="1">
      <alignment horizontal="right"/>
    </xf>
    <xf numFmtId="2" fontId="16" fillId="0" borderId="0" xfId="0" applyNumberFormat="1" applyFont="1" applyAlignment="1">
      <alignment vertical="top"/>
    </xf>
    <xf numFmtId="2" fontId="19" fillId="0" borderId="0" xfId="0" applyNumberFormat="1" applyFont="1" applyAlignment="1">
      <alignment vertical="top"/>
    </xf>
    <xf numFmtId="2" fontId="19" fillId="0" borderId="0" xfId="7" applyNumberFormat="1" applyFont="1" applyAlignment="1">
      <alignment vertical="top"/>
    </xf>
    <xf numFmtId="2" fontId="19" fillId="0" borderId="0" xfId="7" applyNumberFormat="1" applyFont="1" applyBorder="1" applyAlignment="1">
      <alignment vertical="top"/>
    </xf>
    <xf numFmtId="2" fontId="17" fillId="0" borderId="4" xfId="7" applyNumberFormat="1" applyFont="1" applyBorder="1" applyAlignment="1">
      <alignment vertical="top"/>
    </xf>
    <xf numFmtId="2" fontId="0" fillId="0" borderId="0" xfId="0" applyNumberFormat="1" applyAlignment="1">
      <alignment vertical="top"/>
    </xf>
    <xf numFmtId="2" fontId="17" fillId="0" borderId="6" xfId="7" applyNumberFormat="1" applyFont="1" applyBorder="1" applyAlignment="1">
      <alignment vertical="top"/>
    </xf>
    <xf numFmtId="2" fontId="17" fillId="0" borderId="0" xfId="7" applyNumberFormat="1" applyFont="1" applyAlignment="1">
      <alignment vertical="top"/>
    </xf>
    <xf numFmtId="2" fontId="0" fillId="0" borderId="0" xfId="0" applyNumberFormat="1"/>
    <xf numFmtId="2" fontId="17" fillId="0" borderId="0" xfId="7" applyNumberFormat="1" applyFont="1" applyBorder="1" applyAlignment="1">
      <alignment vertical="top"/>
    </xf>
    <xf numFmtId="0" fontId="24" fillId="0" borderId="0" xfId="4" applyFont="1"/>
    <xf numFmtId="17" fontId="25" fillId="0" borderId="0" xfId="0" applyNumberFormat="1" applyFont="1" applyAlignment="1">
      <alignment horizontal="left"/>
    </xf>
    <xf numFmtId="0" fontId="15" fillId="0" borderId="0" xfId="8"/>
    <xf numFmtId="0" fontId="26" fillId="0" borderId="0" xfId="8" applyFont="1" applyAlignment="1">
      <alignment horizontal="righ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7" fontId="30" fillId="0" borderId="0" xfId="0" applyNumberFormat="1" applyFont="1"/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vertical="center" wrapText="1"/>
    </xf>
    <xf numFmtId="167" fontId="30" fillId="0" borderId="0" xfId="2" applyNumberFormat="1" applyFont="1" applyFill="1" applyBorder="1" applyAlignment="1"/>
    <xf numFmtId="0" fontId="31" fillId="0" borderId="0" xfId="0" applyFont="1"/>
    <xf numFmtId="49" fontId="30" fillId="0" borderId="0" xfId="0" applyNumberFormat="1" applyFont="1" applyAlignment="1">
      <alignment horizontal="center"/>
    </xf>
    <xf numFmtId="0" fontId="29" fillId="0" borderId="0" xfId="0" applyFont="1"/>
    <xf numFmtId="167" fontId="30" fillId="0" borderId="0" xfId="2" applyNumberFormat="1" applyFont="1" applyFill="1" applyBorder="1" applyAlignment="1">
      <alignment horizontal="right"/>
    </xf>
    <xf numFmtId="166" fontId="30" fillId="0" borderId="0" xfId="1" applyNumberFormat="1" applyFont="1" applyFill="1" applyBorder="1" applyAlignment="1"/>
    <xf numFmtId="0" fontId="30" fillId="0" borderId="0" xfId="0" applyFont="1" applyAlignment="1">
      <alignment vertical="top"/>
    </xf>
    <xf numFmtId="0" fontId="29" fillId="0" borderId="0" xfId="0" applyFont="1" applyAlignment="1">
      <alignment vertical="top" wrapText="1"/>
    </xf>
    <xf numFmtId="166" fontId="30" fillId="0" borderId="2" xfId="1" applyNumberFormat="1" applyFont="1" applyFill="1" applyBorder="1" applyAlignment="1"/>
    <xf numFmtId="0" fontId="29" fillId="0" borderId="0" xfId="0" applyFont="1" applyAlignment="1">
      <alignment horizontal="right" vertical="top"/>
    </xf>
    <xf numFmtId="167" fontId="29" fillId="0" borderId="0" xfId="2" applyNumberFormat="1" applyFont="1" applyFill="1" applyBorder="1" applyAlignment="1">
      <alignment horizontal="right"/>
    </xf>
    <xf numFmtId="166" fontId="29" fillId="0" borderId="0" xfId="1" applyNumberFormat="1" applyFont="1" applyFill="1" applyBorder="1" applyAlignment="1"/>
    <xf numFmtId="0" fontId="30" fillId="0" borderId="0" xfId="0" applyFont="1"/>
    <xf numFmtId="0" fontId="30" fillId="0" borderId="0" xfId="0" applyFont="1" applyAlignment="1">
      <alignment horizontal="left" vertical="top"/>
    </xf>
    <xf numFmtId="169" fontId="30" fillId="0" borderId="0" xfId="7" applyNumberFormat="1" applyFont="1" applyFill="1" applyBorder="1" applyAlignment="1"/>
    <xf numFmtId="0" fontId="30" fillId="0" borderId="0" xfId="0" applyFont="1" applyAlignment="1">
      <alignment horizontal="left"/>
    </xf>
    <xf numFmtId="0" fontId="32" fillId="0" borderId="0" xfId="0" applyFont="1" applyAlignment="1">
      <alignment horizontal="right"/>
    </xf>
    <xf numFmtId="167" fontId="30" fillId="0" borderId="5" xfId="2" applyNumberFormat="1" applyFont="1" applyFill="1" applyBorder="1" applyAlignment="1"/>
    <xf numFmtId="166" fontId="30" fillId="0" borderId="7" xfId="1" applyNumberFormat="1" applyFont="1" applyFill="1" applyBorder="1" applyAlignment="1"/>
    <xf numFmtId="0" fontId="33" fillId="0" borderId="0" xfId="0" applyFont="1" applyAlignment="1">
      <alignment horizontal="right"/>
    </xf>
    <xf numFmtId="167" fontId="29" fillId="0" borderId="0" xfId="2" applyNumberFormat="1" applyFont="1" applyFill="1" applyBorder="1" applyAlignment="1"/>
    <xf numFmtId="168" fontId="30" fillId="0" borderId="0" xfId="7" applyNumberFormat="1" applyFont="1" applyFill="1" applyBorder="1" applyAlignment="1"/>
    <xf numFmtId="0" fontId="29" fillId="0" borderId="0" xfId="0" applyFont="1" applyAlignment="1">
      <alignment horizontal="right"/>
    </xf>
    <xf numFmtId="168" fontId="31" fillId="0" borderId="0" xfId="7" applyNumberFormat="1" applyFont="1"/>
    <xf numFmtId="0" fontId="30" fillId="0" borderId="0" xfId="0" applyFont="1" applyAlignment="1">
      <alignment horizontal="right" vertical="top"/>
    </xf>
    <xf numFmtId="0" fontId="30" fillId="0" borderId="0" xfId="0" applyFont="1" applyAlignment="1">
      <alignment horizontal="left" indent="1"/>
    </xf>
    <xf numFmtId="0" fontId="30" fillId="0" borderId="0" xfId="0" applyFont="1" applyAlignment="1">
      <alignment wrapText="1"/>
    </xf>
    <xf numFmtId="0" fontId="35" fillId="0" borderId="0" xfId="0" applyFont="1" applyAlignment="1">
      <alignment horizontal="left"/>
    </xf>
    <xf numFmtId="17" fontId="25" fillId="0" borderId="1" xfId="0" applyNumberFormat="1" applyFont="1" applyBorder="1" applyAlignment="1">
      <alignment horizontal="left"/>
    </xf>
    <xf numFmtId="164" fontId="19" fillId="0" borderId="2" xfId="1" applyFont="1" applyBorder="1" applyAlignment="1">
      <alignment vertical="top"/>
    </xf>
    <xf numFmtId="164" fontId="19" fillId="0" borderId="6" xfId="1" applyFont="1" applyBorder="1" applyAlignment="1">
      <alignment vertical="top"/>
    </xf>
    <xf numFmtId="0" fontId="31" fillId="0" borderId="6" xfId="0" applyFont="1" applyBorder="1"/>
    <xf numFmtId="44" fontId="34" fillId="0" borderId="0" xfId="7" applyFont="1" applyBorder="1"/>
    <xf numFmtId="166" fontId="30" fillId="0" borderId="3" xfId="1" applyNumberFormat="1" applyFont="1" applyFill="1" applyBorder="1" applyAlignment="1"/>
    <xf numFmtId="0" fontId="36" fillId="0" borderId="0" xfId="8" applyFont="1" applyAlignment="1">
      <alignment horizontal="right"/>
    </xf>
    <xf numFmtId="0" fontId="34" fillId="0" borderId="0" xfId="0" applyFont="1" applyAlignment="1">
      <alignment horizontal="right"/>
    </xf>
    <xf numFmtId="0" fontId="37" fillId="0" borderId="0" xfId="0" applyFont="1" applyAlignment="1">
      <alignment vertical="top"/>
    </xf>
    <xf numFmtId="164" fontId="29" fillId="0" borderId="0" xfId="1" applyFont="1" applyFill="1" applyBorder="1" applyAlignment="1"/>
    <xf numFmtId="164" fontId="30" fillId="0" borderId="0" xfId="1" applyFont="1"/>
    <xf numFmtId="164" fontId="31" fillId="0" borderId="0" xfId="1" applyFont="1"/>
    <xf numFmtId="164" fontId="31" fillId="0" borderId="0" xfId="1" applyFont="1" applyFill="1"/>
    <xf numFmtId="164" fontId="17" fillId="0" borderId="0" xfId="1" applyFont="1" applyAlignment="1">
      <alignment vertical="top"/>
    </xf>
    <xf numFmtId="0" fontId="29" fillId="0" borderId="0" xfId="0" applyFont="1" applyAlignment="1">
      <alignment horizontal="left" vertical="top"/>
    </xf>
    <xf numFmtId="168" fontId="31" fillId="0" borderId="0" xfId="7" applyNumberFormat="1" applyFont="1" applyBorder="1"/>
    <xf numFmtId="0" fontId="38" fillId="0" borderId="0" xfId="8" applyFont="1"/>
    <xf numFmtId="0" fontId="39" fillId="0" borderId="0" xfId="8" applyFont="1" applyAlignment="1">
      <alignment horizontal="right"/>
    </xf>
    <xf numFmtId="0" fontId="40" fillId="0" borderId="0" xfId="0" applyFont="1" applyAlignment="1">
      <alignment horizontal="left"/>
    </xf>
    <xf numFmtId="0" fontId="41" fillId="0" borderId="0" xfId="0" applyFont="1" applyAlignment="1">
      <alignment vertical="top"/>
    </xf>
    <xf numFmtId="0" fontId="42" fillId="0" borderId="0" xfId="0" applyFont="1" applyAlignment="1">
      <alignment horizontal="right"/>
    </xf>
    <xf numFmtId="164" fontId="17" fillId="0" borderId="2" xfId="1" applyFont="1" applyBorder="1" applyAlignment="1">
      <alignment vertical="top"/>
    </xf>
    <xf numFmtId="170" fontId="27" fillId="0" borderId="0" xfId="8" applyNumberFormat="1" applyFont="1" applyAlignment="1">
      <alignment horizontal="right"/>
    </xf>
    <xf numFmtId="0" fontId="0" fillId="0" borderId="0" xfId="0" applyAlignment="1">
      <alignment horizontal="right"/>
    </xf>
    <xf numFmtId="0" fontId="10" fillId="0" borderId="0" xfId="0" applyFont="1" applyAlignment="1">
      <alignment horizontal="left"/>
    </xf>
  </cellXfs>
  <cellStyles count="17">
    <cellStyle name="Comma" xfId="1" builtinId="3"/>
    <cellStyle name="Comma 2" xfId="5" xr:uid="{00000000-0005-0000-0000-000001000000}"/>
    <cellStyle name="Comma 2 2" xfId="10" xr:uid="{CFA968A7-E5E3-4B79-8697-BBC72FADC844}"/>
    <cellStyle name="Comma 2 2 2" xfId="14" xr:uid="{B5324EA4-30C8-45BB-82D1-2632C4807B17}"/>
    <cellStyle name="Comma 2 3" xfId="13" xr:uid="{0F87088A-9984-4BA7-9124-77A47A70A895}"/>
    <cellStyle name="Comma 3" xfId="9" xr:uid="{F214C71E-26F2-4310-B7A0-11E72AD94870}"/>
    <cellStyle name="Comma 3 2" xfId="15" xr:uid="{EF65C35D-FE79-425A-A063-813F8EEFFA1E}"/>
    <cellStyle name="Comma 4" xfId="12" xr:uid="{BBF2EDA5-DD39-439D-AAF2-4B5D332A3ED9}"/>
    <cellStyle name="Currency" xfId="7" builtinId="4"/>
    <cellStyle name="Currency 2" xfId="11" xr:uid="{77C330AC-6C99-4649-8E69-4566A2D04BA3}"/>
    <cellStyle name="Normal" xfId="0" builtinId="0"/>
    <cellStyle name="Normal 2" xfId="4" xr:uid="{00000000-0005-0000-0000-000003000000}"/>
    <cellStyle name="Normal 2 3" xfId="8" xr:uid="{E654C8FE-7BDA-4395-A093-EE0A74A09BF9}"/>
    <cellStyle name="Normal 6" xfId="3" xr:uid="{00000000-0005-0000-0000-000004000000}"/>
    <cellStyle name="Percent" xfId="2" builtinId="5"/>
    <cellStyle name="Percent 2" xfId="6" xr:uid="{00000000-0005-0000-0000-000006000000}"/>
    <cellStyle name="Percent 2 2" xfId="16" xr:uid="{16336376-DE01-4C40-80D5-0B7ACBDF623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58220"/>
      <rgbColor rgb="00993366"/>
      <rgbColor rgb="00FFFFCC"/>
      <rgbColor rgb="00CCFFFF"/>
      <rgbColor rgb="00660066"/>
      <rgbColor rgb="00FF8080"/>
      <rgbColor rgb="000066CC"/>
      <rgbColor rgb="00CCCCFF"/>
      <rgbColor rgb="0059687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2051"/>
      <color rgb="FFF58220"/>
      <color rgb="FF5F5F5F"/>
      <color rgb="FFB51233"/>
      <color rgb="FF596873"/>
      <color rgb="FF191D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190685</xdr:colOff>
      <xdr:row>37</xdr:row>
      <xdr:rowOff>25400</xdr:rowOff>
    </xdr:from>
    <xdr:to>
      <xdr:col>8</xdr:col>
      <xdr:colOff>908686</xdr:colOff>
      <xdr:row>42</xdr:row>
      <xdr:rowOff>4299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83E927-ABAE-4CD1-A93D-7C836AD06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8285" y="7423150"/>
          <a:ext cx="1937201" cy="899649"/>
        </a:xfrm>
        <a:prstGeom prst="rect">
          <a:avLst/>
        </a:prstGeom>
      </xdr:spPr>
    </xdr:pic>
    <xdr:clientData/>
  </xdr:twoCellAnchor>
  <xdr:twoCellAnchor editAs="oneCell">
    <xdr:from>
      <xdr:col>0</xdr:col>
      <xdr:colOff>203200</xdr:colOff>
      <xdr:row>6</xdr:row>
      <xdr:rowOff>127000</xdr:rowOff>
    </xdr:from>
    <xdr:to>
      <xdr:col>7</xdr:col>
      <xdr:colOff>355599</xdr:colOff>
      <xdr:row>14</xdr:row>
      <xdr:rowOff>158751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431BCD6-9289-4EEE-B133-7C973565224E}"/>
            </a:ext>
          </a:extLst>
        </xdr:cNvPr>
        <xdr:cNvPicPr>
          <a:picLocks noGrp="1"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574" b="35574"/>
        <a:stretch>
          <a:fillRect/>
        </a:stretch>
      </xdr:blipFill>
      <xdr:spPr>
        <a:xfrm>
          <a:off x="203200" y="1231900"/>
          <a:ext cx="4419599" cy="1504951"/>
        </a:xfrm>
        <a:prstGeom prst="rect">
          <a:avLst/>
        </a:prstGeom>
      </xdr:spPr>
    </xdr:pic>
    <xdr:clientData/>
  </xdr:twoCellAnchor>
  <xdr:twoCellAnchor>
    <xdr:from>
      <xdr:col>7</xdr:col>
      <xdr:colOff>438150</xdr:colOff>
      <xdr:row>6</xdr:row>
      <xdr:rowOff>133350</xdr:rowOff>
    </xdr:from>
    <xdr:to>
      <xdr:col>9</xdr:col>
      <xdr:colOff>365126</xdr:colOff>
      <xdr:row>14</xdr:row>
      <xdr:rowOff>174251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1D4C4D0-5710-4A41-91C4-FE1EB57D7D65}"/>
            </a:ext>
          </a:extLst>
        </xdr:cNvPr>
        <xdr:cNvSpPr/>
      </xdr:nvSpPr>
      <xdr:spPr>
        <a:xfrm>
          <a:off x="4705350" y="1238250"/>
          <a:ext cx="1476376" cy="1514101"/>
        </a:xfrm>
        <a:prstGeom prst="rect">
          <a:avLst/>
        </a:prstGeom>
        <a:solidFill>
          <a:srgbClr val="3B205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44450</xdr:colOff>
      <xdr:row>0</xdr:row>
      <xdr:rowOff>38100</xdr:rowOff>
    </xdr:from>
    <xdr:to>
      <xdr:col>3</xdr:col>
      <xdr:colOff>1270636</xdr:colOff>
      <xdr:row>3</xdr:row>
      <xdr:rowOff>93199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B14EC6-DCDD-4ECD-9D35-30C59AFDE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8500" y="38100"/>
          <a:ext cx="1226186" cy="5694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508000</xdr:colOff>
      <xdr:row>0</xdr:row>
      <xdr:rowOff>50800</xdr:rowOff>
    </xdr:from>
    <xdr:to>
      <xdr:col>3</xdr:col>
      <xdr:colOff>543561</xdr:colOff>
      <xdr:row>3</xdr:row>
      <xdr:rowOff>102724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19620E-3698-488B-8A2C-25094BF04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7450" y="50800"/>
          <a:ext cx="1226186" cy="5694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0</xdr:rowOff>
    </xdr:from>
    <xdr:to>
      <xdr:col>3</xdr:col>
      <xdr:colOff>1010286</xdr:colOff>
      <xdr:row>3</xdr:row>
      <xdr:rowOff>55099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B739F0F-2AED-E5C7-9F52-5926D4499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0"/>
          <a:ext cx="1226186" cy="5694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cb26120/Local%20Settings/Temporary%20Internet%20Files/OLK59/Temp/liverpool/Program%20Files/Microsoft%20Office/Office/jobs/EST-41b.xls" TargetMode="External"/><Relationship Id="rId1" Type="http://schemas.openxmlformats.org/officeDocument/2006/relationships/externalLinkPath" Target="/Documents%20and%20Settings/cb26120/Local%20Settings/Temporary%20Internet%20Files/OLK59/Temp/liverpool/Program%20Files/Microsoft%20Office/Office/jobs/EST-41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nowhow.cyrilsweett.com/Documents%20and%20Settings/cb26120/Local%20Settings/Temporary%20Internet%20Files/OLK59/Temp/liverpool/Program%20Files/Microsoft%20Office/Office/jobs/EST-41b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cb26120/Local%20Settings/Temporary%20Internet%20Files/OLK59/Temp/liverpool/Program%20Files/Microsoft%20Office/Office/jobs/EST-41a.xls" TargetMode="External"/><Relationship Id="rId1" Type="http://schemas.openxmlformats.org/officeDocument/2006/relationships/externalLinkPath" Target="/Documents%20and%20Settings/cb26120/Local%20Settings/Temporary%20Internet%20Files/OLK59/Temp/liverpool/Program%20Files/Microsoft%20Office/Office/jobs/EST-41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verpool\March%20completion%20-%20version%2031120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A248-5/Budget%20Estimates/Budget%20Estimate%20No.1/KHK%20Dev.CostPlan-YHA-St.Olave's%20Hostel%20R0.XLS" TargetMode="External"/><Relationship Id="rId1" Type="http://schemas.openxmlformats.org/officeDocument/2006/relationships/externalLinkPath" Target="/A248-5/Budget%20Estimates/Budget%20Estimate%20No.1/KHK%20Dev.CostPlan-YHA-St.Olave's%20Hostel%20R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Jobs\12921%20-%20Clapham%20Junction\Qs\04%20Cost%20plans,%20Estimates\04%20Cost%20plans,%20Estimates\Order%20of%20Cost%20-%20Residential%20Dec%202005%20rev%201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Jobs/22676%20-%20Bishops%20Residential%20Development/03%20Cost%20Plans,%20Estimates/Excel/Hannah%20Fox/Benchmarking/Offices/orange00.xls" TargetMode="External"/><Relationship Id="rId1" Type="http://schemas.openxmlformats.org/officeDocument/2006/relationships/externalLinkPath" Target="/Jobs/22676%20-%20Bishops%20Residential%20Development/03%20Cost%20Plans,%20Estimates/Excel/Hannah%20Fox/Benchmarking/Offices/orange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knowhow.cyrilsweett.com/Documents%20and%20Settings/cb26120/Local%20Settings/Temporary%20Internet%20Files/OLK59/Temp/liverpool/Program%20Files/Microsoft%20Office/Office/jobs/EST-41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-FS-01\Group$\Excel\Hannah%20Fox\Benchmarking\Offices\orange00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Job%20Files/Jarvis%20-Forfar/Estimates/Beech%20Hill%20House%20Budget%20Estimate%20-%2006.04.2001.xls" TargetMode="External"/><Relationship Id="rId1" Type="http://schemas.openxmlformats.org/officeDocument/2006/relationships/externalLinkPath" Target="/Job%20Files/Jarvis%20-Forfar/Estimates/Beech%20Hill%20House%20Budget%20Estimate%20-%2006.04.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sis"/>
      <sheetName val="summary "/>
      <sheetName val="Exclusions"/>
      <sheetName val="areas "/>
      <sheetName val="summary_"/>
      <sheetName val="areas_"/>
      <sheetName val="summary_1"/>
      <sheetName val="areas_1"/>
      <sheetName val="summary_2"/>
      <sheetName val="areas_2"/>
      <sheetName val="Appraisal"/>
      <sheetName val="Budget"/>
      <sheetName val="summary_3"/>
      <sheetName val="areas_3"/>
      <sheetName val="summary_4"/>
      <sheetName val="areas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/>
      <sheetData sheetId="1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s"/>
      <sheetName val="summary "/>
      <sheetName val="Exclusions"/>
      <sheetName val="areas 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Basis"/>
      <sheetName val="cover"/>
      <sheetName val="summary"/>
      <sheetName val="Exclusions"/>
      <sheetName val="area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Loan account - LCC rate"/>
      <sheetName val="Consolidated summary"/>
      <sheetName val="Sensitivities"/>
      <sheetName val="Value &amp;  distribution summary"/>
      <sheetName val="Monthly report"/>
      <sheetName val="Monthly invoice "/>
      <sheetName val="Partnership summary"/>
      <sheetName val="Fund  summary ex developer"/>
      <sheetName val="Project cashflow totals"/>
      <sheetName val="Hotel resi and sites 21 22 cost"/>
      <sheetName val="Fund cashflow"/>
      <sheetName val="Fund cashflow cumulative"/>
      <sheetName val="LCC profit share calculation"/>
      <sheetName val="Main construction"/>
      <sheetName val="Total equity"/>
      <sheetName val="Grosvenor equity"/>
      <sheetName val="Investor equity"/>
      <sheetName val="Equity and debt split"/>
      <sheetName val="Loan account and shortfalls"/>
      <sheetName val="Letting covenants"/>
      <sheetName val="Assumptions"/>
      <sheetName val="Chart1"/>
      <sheetName val="Residential"/>
      <sheetName val="Car park lease"/>
      <sheetName val="Offices"/>
      <sheetName val="Unit rents and incentives"/>
      <sheetName val="Funding check"/>
      <sheetName val="Changes"/>
      <sheetName val="Net rent analysis"/>
      <sheetName val="@risk rents and incentives"/>
      <sheetName val="_risk rents and incentives"/>
      <sheetName val="Loan_account_-_LCC_rate"/>
      <sheetName val="Consolidated_summary"/>
      <sheetName val="Value_&amp;__distribution_summary"/>
      <sheetName val="Monthly_report"/>
      <sheetName val="Monthly_invoice_"/>
      <sheetName val="Partnership_summary"/>
      <sheetName val="Fund__summary_ex_developer"/>
      <sheetName val="Project_cashflow_totals"/>
      <sheetName val="Hotel_resi_and_sites_21_22_cost"/>
      <sheetName val="Fund_cashflow"/>
      <sheetName val="Fund_cashflow_cumulative"/>
      <sheetName val="LCC_profit_share_calculation"/>
      <sheetName val="Main_construction"/>
      <sheetName val="Total_equity"/>
      <sheetName val="Grosvenor_equity"/>
      <sheetName val="Investor_equity"/>
      <sheetName val="Equity_and_debt_split"/>
      <sheetName val="Loan_account_and_shortfalls"/>
      <sheetName val="Letting_covenants"/>
      <sheetName val="Car_park_lease"/>
      <sheetName val="Unit_rents_and_incentives"/>
      <sheetName val="Funding_check"/>
      <sheetName val="Net_rent_analysis"/>
      <sheetName val="@risk_rents_and_incentives"/>
      <sheetName val="_risk_rents_and_incentives"/>
      <sheetName val="Loan_account_-_LCC_rate1"/>
      <sheetName val="Consolidated_summary1"/>
      <sheetName val="Value_&amp;__distribution_summary1"/>
      <sheetName val="Monthly_report1"/>
      <sheetName val="Monthly_invoice_1"/>
      <sheetName val="Partnership_summary1"/>
      <sheetName val="Fund__summary_ex_developer1"/>
      <sheetName val="Project_cashflow_totals1"/>
      <sheetName val="Hotel_resi_and_sites_21_22_cos1"/>
      <sheetName val="Fund_cashflow1"/>
      <sheetName val="Fund_cashflow_cumulative1"/>
      <sheetName val="LCC_profit_share_calculation1"/>
      <sheetName val="Main_construction1"/>
      <sheetName val="Total_equity1"/>
      <sheetName val="Grosvenor_equity1"/>
      <sheetName val="Investor_equity1"/>
      <sheetName val="Equity_and_debt_split1"/>
      <sheetName val="Loan_account_and_shortfalls1"/>
      <sheetName val="Letting_covenants1"/>
      <sheetName val="Car_park_lease1"/>
      <sheetName val="Unit_rents_and_incentives1"/>
      <sheetName val="Funding_check1"/>
      <sheetName val="Net_rent_analysis1"/>
      <sheetName val="@risk_rents_and_incentives1"/>
      <sheetName val="Basis"/>
      <sheetName val="2-Cash Flow"/>
      <sheetName val="ECI Summary"/>
      <sheetName val="NPV new"/>
      <sheetName val="Key Assumptions"/>
      <sheetName val="Control"/>
      <sheetName val="C3"/>
      <sheetName val="CIF COST ITEM"/>
      <sheetName val=""/>
      <sheetName val="Sheet7"/>
      <sheetName val="Addition-ProtectionSummary"/>
      <sheetName val="Electrical_database"/>
      <sheetName val="Raw Data"/>
      <sheetName val="SubmitCal"/>
      <sheetName val="Cash Flow"/>
      <sheetName val="Summary"/>
      <sheetName val="Sch. Areas"/>
      <sheetName val="Notes"/>
      <sheetName val="6.2 MR"/>
      <sheetName val="6.3 SS1-MV1"/>
      <sheetName val="6.4 SS2_Genset-MV2"/>
      <sheetName val="6.5 HV_SG"/>
      <sheetName val="6.6ChillerYard"/>
      <sheetName val="6.7 Pump"/>
      <sheetName val="6.8 Xplosive room"/>
      <sheetName val="Loan_account_-_LCC_rate2"/>
      <sheetName val="Consolidated_summary2"/>
      <sheetName val="Value_&amp;__distribution_summary2"/>
      <sheetName val="Monthly_report2"/>
      <sheetName val="Monthly_invoice_2"/>
      <sheetName val="Partnership_summary2"/>
      <sheetName val="Fund__summary_ex_developer2"/>
      <sheetName val="Project_cashflow_totals2"/>
      <sheetName val="Hotel_resi_and_sites_21_22_cos2"/>
      <sheetName val="Fund_cashflow2"/>
      <sheetName val="Fund_cashflow_cumulative2"/>
      <sheetName val="LCC_profit_share_calculation2"/>
      <sheetName val="Main_construction2"/>
      <sheetName val="Total_equity2"/>
      <sheetName val="Grosvenor_equity2"/>
      <sheetName val="Investor_equity2"/>
      <sheetName val="Equity_and_debt_split2"/>
      <sheetName val="Loan_account_and_shortfalls2"/>
      <sheetName val="Letting_covenants2"/>
      <sheetName val="Car_park_lease2"/>
      <sheetName val="Unit_rents_and_incentives2"/>
      <sheetName val="Funding_check2"/>
      <sheetName val="Net_rent_analysis2"/>
      <sheetName val="@risk_rents_and_incentives2"/>
      <sheetName val="2-Cash_Flow"/>
      <sheetName val="Asia Revised 10-1-07"/>
      <sheetName val="All Capital Plan P+L 10-1-07"/>
      <sheetName val="CP08 (2)"/>
      <sheetName val="Planning File 10-1-07"/>
      <sheetName val="Pay 13"/>
      <sheetName val="Intro"/>
      <sheetName val="March completion - version 3112"/>
      <sheetName val="Loan_account_-_LCC_rate3"/>
      <sheetName val="Consolidated_summary3"/>
      <sheetName val="Value_&amp;__distribution_summary3"/>
      <sheetName val="Monthly_report3"/>
      <sheetName val="Monthly_invoice_3"/>
      <sheetName val="Partnership_summary3"/>
      <sheetName val="Fund__summary_ex_developer3"/>
      <sheetName val="Project_cashflow_totals3"/>
      <sheetName val="Hotel_resi_and_sites_21_22_cos3"/>
      <sheetName val="Fund_cashflow3"/>
      <sheetName val="Fund_cashflow_cumulative3"/>
      <sheetName val="LCC_profit_share_calculation3"/>
      <sheetName val="Main_construction3"/>
      <sheetName val="Total_equity3"/>
      <sheetName val="Grosvenor_equity3"/>
      <sheetName val="Investor_equity3"/>
      <sheetName val="Equity_and_debt_split3"/>
      <sheetName val="Loan_account_and_shortfalls3"/>
      <sheetName val="Letting_covenants3"/>
      <sheetName val="Car_park_lease3"/>
      <sheetName val="Unit_rents_and_incentives3"/>
      <sheetName val="Funding_check3"/>
      <sheetName val="Net_rent_analysis3"/>
      <sheetName val="@risk_rents_and_incentives3"/>
      <sheetName val="2-Cash_Flow1"/>
      <sheetName val="Loan_account_-_LCC_rate4"/>
      <sheetName val="Consolidated_summary4"/>
      <sheetName val="Value_&amp;__distribution_summary4"/>
      <sheetName val="Monthly_report4"/>
      <sheetName val="Monthly_invoice_4"/>
      <sheetName val="Partnership_summary4"/>
      <sheetName val="Fund__summary_ex_developer4"/>
      <sheetName val="Project_cashflow_totals4"/>
      <sheetName val="Hotel_resi_and_sites_21_22_cos4"/>
      <sheetName val="Fund_cashflow4"/>
      <sheetName val="Fund_cashflow_cumulative4"/>
      <sheetName val="LCC_profit_share_calculation4"/>
      <sheetName val="Main_construction4"/>
      <sheetName val="Total_equity4"/>
      <sheetName val="Grosvenor_equity4"/>
      <sheetName val="Investor_equity4"/>
      <sheetName val="Equity_and_debt_split4"/>
      <sheetName val="Loan_account_and_shortfalls4"/>
      <sheetName val="Letting_covenants4"/>
      <sheetName val="Car_park_lease4"/>
      <sheetName val="Unit_rents_and_incentives4"/>
      <sheetName val="Funding_check4"/>
      <sheetName val="Net_rent_analysis4"/>
      <sheetName val="@risk_rents_and_incentives4"/>
      <sheetName val="2-Cash_Flow2"/>
      <sheetName val="Loan_account_-_LCC_rate5"/>
      <sheetName val="Consolidated_summary5"/>
      <sheetName val="Value_&amp;__distribution_summary5"/>
      <sheetName val="Monthly_report5"/>
      <sheetName val="Monthly_invoice_5"/>
      <sheetName val="Partnership_summary5"/>
      <sheetName val="Fund__summary_ex_developer5"/>
      <sheetName val="Project_cashflow_totals5"/>
      <sheetName val="Hotel_resi_and_sites_21_22_cos5"/>
      <sheetName val="Fund_cashflow5"/>
      <sheetName val="Fund_cashflow_cumulative5"/>
      <sheetName val="LCC_profit_share_calculation5"/>
      <sheetName val="Main_construction5"/>
      <sheetName val="Total_equity5"/>
      <sheetName val="Grosvenor_equity5"/>
      <sheetName val="Investor_equity5"/>
      <sheetName val="Equity_and_debt_split5"/>
      <sheetName val="Loan_account_and_shortfalls5"/>
      <sheetName val="Letting_covenants5"/>
      <sheetName val="Car_park_lease5"/>
      <sheetName val="Unit_rents_and_incentives5"/>
      <sheetName val="Funding_check5"/>
      <sheetName val="Net_rent_analysis5"/>
      <sheetName val="@risk_rents_and_incentives5"/>
      <sheetName val="2-Cash_Flow3"/>
      <sheetName val="Loan_account_-_LCC_rate6"/>
      <sheetName val="Consolidated_summary6"/>
      <sheetName val="Value_&amp;__distribution_summary6"/>
      <sheetName val="Monthly_report6"/>
      <sheetName val="Monthly_invoice_6"/>
      <sheetName val="Partnership_summary6"/>
      <sheetName val="Fund__summary_ex_developer6"/>
      <sheetName val="Project_cashflow_totals6"/>
      <sheetName val="Hotel_resi_and_sites_21_22_cos6"/>
      <sheetName val="Fund_cashflow6"/>
      <sheetName val="Fund_cashflow_cumulative6"/>
      <sheetName val="LCC_profit_share_calculation6"/>
      <sheetName val="Main_construction6"/>
      <sheetName val="Total_equity6"/>
      <sheetName val="Grosvenor_equity6"/>
      <sheetName val="Investor_equity6"/>
      <sheetName val="Equity_and_debt_split6"/>
      <sheetName val="Loan_account_and_shortfalls6"/>
      <sheetName val="Letting_covenants6"/>
      <sheetName val="Car_park_lease6"/>
      <sheetName val="Unit_rents_and_incentives6"/>
      <sheetName val="Funding_check6"/>
      <sheetName val="Net_rent_analysis6"/>
      <sheetName val="@risk_rents_and_incentives6"/>
      <sheetName val="Equip"/>
      <sheetName val="_risk_rents_and_incentives1"/>
      <sheetName val="_risk_rents_and_incentives2"/>
      <sheetName val="Sheet1"/>
      <sheetName val="DATABASE"/>
      <sheetName val="Loan_account_-_LCC_rate7"/>
      <sheetName val="Consolidated_summary7"/>
      <sheetName val="Value_&amp;__distribution_summary7"/>
      <sheetName val="Monthly_report7"/>
      <sheetName val="Monthly_invoice_7"/>
      <sheetName val="Partnership_summary7"/>
      <sheetName val="Fund__summary_ex_developer7"/>
      <sheetName val="Project_cashflow_totals7"/>
      <sheetName val="Hotel_resi_and_sites_21_22_cos7"/>
      <sheetName val="Fund_cashflow7"/>
      <sheetName val="Fund_cashflow_cumulative7"/>
      <sheetName val="LCC_profit_share_calculation7"/>
      <sheetName val="Main_construction7"/>
      <sheetName val="Total_equity7"/>
      <sheetName val="Grosvenor_equity7"/>
      <sheetName val="Investor_equity7"/>
      <sheetName val="Equity_and_debt_split7"/>
      <sheetName val="Loan_account_and_shortfalls7"/>
      <sheetName val="Letting_covenants7"/>
      <sheetName val="Car_park_lease7"/>
      <sheetName val="Unit_rents_and_incentives7"/>
      <sheetName val="Funding_check7"/>
      <sheetName val="Net_rent_analysis7"/>
      <sheetName val="@risk_rents_and_incentives7"/>
      <sheetName val="2-Cash_Flow4"/>
      <sheetName val="Pay_13"/>
      <sheetName val="Loan_account_-_LCC_rate8"/>
      <sheetName val="Consolidated_summary8"/>
      <sheetName val="Value_&amp;__distribution_summary8"/>
      <sheetName val="Monthly_report8"/>
      <sheetName val="Monthly_invoice_8"/>
      <sheetName val="Partnership_summary8"/>
      <sheetName val="Fund__summary_ex_developer8"/>
      <sheetName val="Project_cashflow_totals8"/>
      <sheetName val="Hotel_resi_and_sites_21_22_cos8"/>
      <sheetName val="Fund_cashflow8"/>
      <sheetName val="Fund_cashflow_cumulative8"/>
      <sheetName val="LCC_profit_share_calculation8"/>
      <sheetName val="Main_construction8"/>
      <sheetName val="Total_equity8"/>
      <sheetName val="Grosvenor_equity8"/>
      <sheetName val="Investor_equity8"/>
      <sheetName val="Equity_and_debt_split8"/>
      <sheetName val="Loan_account_and_shortfalls8"/>
      <sheetName val="Letting_covenants8"/>
      <sheetName val="Car_park_lease8"/>
      <sheetName val="Unit_rents_and_incentives8"/>
      <sheetName val="Funding_check8"/>
      <sheetName val="Net_rent_analysis8"/>
      <sheetName val="@risk_rents_and_incentives8"/>
      <sheetName val="2-Cash_Flow5"/>
      <sheetName val="Pay_131"/>
      <sheetName val="Loan_account_-_LCC_rate9"/>
      <sheetName val="Consolidated_summary9"/>
      <sheetName val="Value_&amp;__distribution_summary9"/>
      <sheetName val="Monthly_report9"/>
      <sheetName val="Monthly_invoice_9"/>
      <sheetName val="Partnership_summary9"/>
      <sheetName val="Fund__summary_ex_developer9"/>
      <sheetName val="Project_cashflow_totals9"/>
      <sheetName val="Hotel_resi_and_sites_21_22_cos9"/>
      <sheetName val="Fund_cashflow9"/>
      <sheetName val="Fund_cashflow_cumulative9"/>
      <sheetName val="LCC_profit_share_calculation9"/>
      <sheetName val="Main_construction9"/>
      <sheetName val="Total_equity9"/>
      <sheetName val="Grosvenor_equity9"/>
      <sheetName val="Investor_equity9"/>
      <sheetName val="Equity_and_debt_split9"/>
      <sheetName val="Loan_account_and_shortfalls9"/>
      <sheetName val="Letting_covenants9"/>
      <sheetName val="Car_park_lease9"/>
      <sheetName val="Unit_rents_and_incentives9"/>
      <sheetName val="Funding_check9"/>
      <sheetName val="Net_rent_analysis9"/>
      <sheetName val="@risk_rents_and_incentives9"/>
      <sheetName val="2-Cash_Flow6"/>
      <sheetName val="Pay_132"/>
      <sheetName val="_risk_rents_and_incentives3"/>
      <sheetName val="ECI_Summary"/>
      <sheetName val="NPV_new"/>
      <sheetName val="Key_Assumptions"/>
      <sheetName val="CIF_COST_ITEM"/>
      <sheetName val="Asia_Revised_10-1-07"/>
      <sheetName val="All_Capital_Plan_P+L_10-1-07"/>
      <sheetName val="CP08_(2)"/>
      <sheetName val="Planning_File_10-1-07"/>
      <sheetName val="Raw_Data"/>
      <sheetName val="March_completion_-_version_3112"/>
      <sheetName val="Cash_Flow"/>
      <sheetName val="Sch__Areas"/>
      <sheetName val="6_2_MR"/>
      <sheetName val="6_3_SS1-MV1"/>
      <sheetName val="6_4_SS2_Genset-MV2"/>
      <sheetName val="6_5_HV_SG"/>
      <sheetName val="6_6ChillerYard"/>
      <sheetName val="6_7_Pump"/>
      <sheetName val="6_8_Xplosive_room"/>
      <sheetName val="Loan_account_-_LCC_rate10"/>
      <sheetName val="Consolidated_summary10"/>
      <sheetName val="Value_&amp;__distribution_summary10"/>
      <sheetName val="Monthly_report10"/>
      <sheetName val="Monthly_invoice_10"/>
      <sheetName val="Partnership_summary10"/>
      <sheetName val="Fund__summary_ex_developer10"/>
      <sheetName val="Project_cashflow_totals10"/>
      <sheetName val="Hotel_resi_and_sites_21_22_co10"/>
      <sheetName val="Fund_cashflow10"/>
      <sheetName val="Fund_cashflow_cumulative10"/>
      <sheetName val="LCC_profit_share_calculation10"/>
      <sheetName val="Main_construction10"/>
      <sheetName val="Total_equity10"/>
      <sheetName val="Grosvenor_equity10"/>
      <sheetName val="Investor_equity10"/>
      <sheetName val="Equity_and_debt_split10"/>
      <sheetName val="Loan_account_and_shortfalls10"/>
      <sheetName val="Letting_covenants10"/>
      <sheetName val="Car_park_lease10"/>
      <sheetName val="Unit_rents_and_incentives10"/>
      <sheetName val="Funding_check10"/>
      <sheetName val="Net_rent_analysis10"/>
      <sheetName val="@risk_rents_and_incentives10"/>
      <sheetName val="2-Cash_Flow7"/>
      <sheetName val="Pay_133"/>
      <sheetName val="Loan_account_-_LCC_rate11"/>
      <sheetName val="Consolidated_summary11"/>
      <sheetName val="Value_&amp;__distribution_summary11"/>
      <sheetName val="Monthly_report11"/>
      <sheetName val="Monthly_invoice_11"/>
      <sheetName val="Partnership_summary11"/>
      <sheetName val="Fund__summary_ex_developer11"/>
      <sheetName val="Project_cashflow_totals11"/>
      <sheetName val="Hotel_resi_and_sites_21_22_co11"/>
      <sheetName val="Fund_cashflow11"/>
      <sheetName val="Fund_cashflow_cumulative11"/>
      <sheetName val="LCC_profit_share_calculation11"/>
      <sheetName val="Main_construction11"/>
      <sheetName val="Total_equity11"/>
      <sheetName val="Grosvenor_equity11"/>
      <sheetName val="Investor_equity11"/>
      <sheetName val="Equity_and_debt_split11"/>
      <sheetName val="Loan_account_and_shortfalls11"/>
      <sheetName val="Letting_covenants11"/>
      <sheetName val="Car_park_lease11"/>
      <sheetName val="Unit_rents_and_incentives11"/>
      <sheetName val="Funding_check11"/>
      <sheetName val="Net_rent_analysis11"/>
      <sheetName val="@risk_rents_and_incentives11"/>
      <sheetName val="_risk_rents_and_incentives4"/>
      <sheetName val="2-Cash_Flow8"/>
      <sheetName val="ECI_Summary1"/>
      <sheetName val="NPV_new1"/>
      <sheetName val="Key_Assumptions1"/>
      <sheetName val="CIF_COST_ITEM1"/>
      <sheetName val="Pay_134"/>
      <sheetName val="Asia_Revised_10-1-071"/>
      <sheetName val="All_Capital_Plan_P+L_10-1-071"/>
      <sheetName val="CP08_(2)1"/>
      <sheetName val="Planning_File_10-1-071"/>
      <sheetName val="Raw_Data1"/>
      <sheetName val="March_completion_-_version_3111"/>
      <sheetName val="Cash_Flow1"/>
      <sheetName val="Sch__Areas1"/>
      <sheetName val="6_2_MR1"/>
      <sheetName val="6_3_SS1-MV11"/>
      <sheetName val="6_4_SS2_Genset-MV21"/>
      <sheetName val="6_5_HV_SG1"/>
      <sheetName val="6_6ChillerYard1"/>
      <sheetName val="6_7_Pump1"/>
      <sheetName val="6_8_Xplosive_room1"/>
      <sheetName val="Loan_account_-_LCC_rate12"/>
      <sheetName val="Consolidated_summary12"/>
      <sheetName val="Value_&amp;__distribution_summary12"/>
      <sheetName val="Monthly_report12"/>
      <sheetName val="Monthly_invoice_12"/>
      <sheetName val="Partnership_summary12"/>
      <sheetName val="Fund__summary_ex_developer12"/>
      <sheetName val="Project_cashflow_totals12"/>
      <sheetName val="Hotel_resi_and_sites_21_22_co12"/>
      <sheetName val="Fund_cashflow12"/>
      <sheetName val="Fund_cashflow_cumulative12"/>
      <sheetName val="LCC_profit_share_calculation12"/>
      <sheetName val="Main_construction12"/>
      <sheetName val="Total_equity12"/>
      <sheetName val="Grosvenor_equity12"/>
      <sheetName val="Investor_equity12"/>
      <sheetName val="Equity_and_debt_split12"/>
      <sheetName val="Loan_account_and_shortfalls12"/>
      <sheetName val="Letting_covenants12"/>
      <sheetName val="Car_park_lease12"/>
      <sheetName val="Unit_rents_and_incentives12"/>
      <sheetName val="Funding_check12"/>
      <sheetName val="Net_rent_analysis12"/>
      <sheetName val="@risk_rents_and_incentives12"/>
      <sheetName val="_risk_rents_and_incentives5"/>
      <sheetName val="2-Cash_Flow9"/>
      <sheetName val="ECI_Summary2"/>
      <sheetName val="NPV_new2"/>
      <sheetName val="Key_Assumptions2"/>
      <sheetName val="CIF_COST_ITEM2"/>
      <sheetName val="Pay_135"/>
      <sheetName val="Asia_Revised_10-1-072"/>
      <sheetName val="All_Capital_Plan_P+L_10-1-072"/>
      <sheetName val="CP08_(2)2"/>
      <sheetName val="Planning_File_10-1-072"/>
      <sheetName val="Raw_Data2"/>
      <sheetName val="March_completion_-_version_3113"/>
      <sheetName val="Cash_Flow2"/>
      <sheetName val="Sch__Areas2"/>
      <sheetName val="6_2_MR2"/>
      <sheetName val="6_3_SS1-MV12"/>
      <sheetName val="6_4_SS2_Genset-MV22"/>
      <sheetName val="6_5_HV_SG2"/>
      <sheetName val="6_6ChillerYard2"/>
      <sheetName val="6_7_Pump2"/>
      <sheetName val="6_8_Xplosive_room2"/>
      <sheetName val="Loan_account_-_LCC_rate13"/>
      <sheetName val="Consolidated_summary13"/>
      <sheetName val="Value_&amp;__distribution_summary13"/>
      <sheetName val="Monthly_report13"/>
      <sheetName val="Monthly_invoice_13"/>
      <sheetName val="Partnership_summary13"/>
      <sheetName val="Fund__summary_ex_developer13"/>
      <sheetName val="Project_cashflow_totals13"/>
      <sheetName val="Hotel_resi_and_sites_21_22_co13"/>
      <sheetName val="Fund_cashflow13"/>
      <sheetName val="Fund_cashflow_cumulative13"/>
      <sheetName val="LCC_profit_share_calculation13"/>
      <sheetName val="Main_construction13"/>
      <sheetName val="Total_equity13"/>
      <sheetName val="Grosvenor_equity13"/>
      <sheetName val="Investor_equity13"/>
      <sheetName val="Equity_and_debt_split13"/>
      <sheetName val="Loan_account_and_shortfalls13"/>
      <sheetName val="Letting_covenants13"/>
      <sheetName val="Car_park_lease13"/>
      <sheetName val="Unit_rents_and_incentives13"/>
      <sheetName val="Funding_check13"/>
      <sheetName val="Net_rent_analysis13"/>
      <sheetName val="@risk_rents_and_incentives13"/>
      <sheetName val="_risk_rents_and_incentives6"/>
      <sheetName val="2-Cash_Flow10"/>
      <sheetName val="ECI_Summary3"/>
      <sheetName val="NPV_new3"/>
      <sheetName val="Key_Assumptions3"/>
      <sheetName val="CIF_COST_ITEM3"/>
      <sheetName val="Pay_136"/>
      <sheetName val="Raw_Data3"/>
      <sheetName val="Cash_Flow3"/>
      <sheetName val="Sch__Areas3"/>
      <sheetName val="6_2_MR3"/>
      <sheetName val="6_3_SS1-MV13"/>
      <sheetName val="6_4_SS2_Genset-MV23"/>
      <sheetName val="6_5_HV_SG3"/>
      <sheetName val="6_6ChillerYard3"/>
      <sheetName val="6_7_Pump3"/>
      <sheetName val="6_8_Xplosive_room3"/>
      <sheetName val="Asia_Revised_10-1-073"/>
      <sheetName val="All_Capital_Plan_P+L_10-1-073"/>
      <sheetName val="CP08_(2)3"/>
      <sheetName val="Planning_File_10-1-073"/>
      <sheetName val="March_completion_-_version_3114"/>
      <sheetName val="Loan_account_-_LCC_rate15"/>
      <sheetName val="Consolidated_summary15"/>
      <sheetName val="Value_&amp;__distribution_summary15"/>
      <sheetName val="Monthly_report15"/>
      <sheetName val="Monthly_invoice_15"/>
      <sheetName val="Partnership_summary15"/>
      <sheetName val="Fund__summary_ex_developer15"/>
      <sheetName val="Project_cashflow_totals15"/>
      <sheetName val="Hotel_resi_and_sites_21_22_co15"/>
      <sheetName val="Fund_cashflow15"/>
      <sheetName val="Fund_cashflow_cumulative15"/>
      <sheetName val="LCC_profit_share_calculation15"/>
      <sheetName val="Main_construction15"/>
      <sheetName val="Total_equity15"/>
      <sheetName val="Grosvenor_equity15"/>
      <sheetName val="Investor_equity15"/>
      <sheetName val="Equity_and_debt_split15"/>
      <sheetName val="Loan_account_and_shortfalls15"/>
      <sheetName val="Letting_covenants15"/>
      <sheetName val="Car_park_lease15"/>
      <sheetName val="Unit_rents_and_incentives15"/>
      <sheetName val="Funding_check15"/>
      <sheetName val="Net_rent_analysis15"/>
      <sheetName val="@risk_rents_and_incentives15"/>
      <sheetName val="_risk_rents_and_incentives8"/>
      <sheetName val="2-Cash_Flow12"/>
      <sheetName val="ECI_Summary5"/>
      <sheetName val="NPV_new5"/>
      <sheetName val="Key_Assumptions5"/>
      <sheetName val="CIF_COST_ITEM5"/>
      <sheetName val="Pay_138"/>
      <sheetName val="Raw_Data5"/>
      <sheetName val="Cash_Flow5"/>
      <sheetName val="Sch__Areas5"/>
      <sheetName val="6_2_MR5"/>
      <sheetName val="6_3_SS1-MV15"/>
      <sheetName val="6_4_SS2_Genset-MV25"/>
      <sheetName val="6_5_HV_SG5"/>
      <sheetName val="6_6ChillerYard5"/>
      <sheetName val="6_7_Pump5"/>
      <sheetName val="6_8_Xplosive_room5"/>
      <sheetName val="Asia_Revised_10-1-075"/>
      <sheetName val="All_Capital_Plan_P+L_10-1-075"/>
      <sheetName val="CP08_(2)5"/>
      <sheetName val="Planning_File_10-1-075"/>
      <sheetName val="March_completion_-_version_3116"/>
      <sheetName val="Loan_account_-_LCC_rate14"/>
      <sheetName val="Consolidated_summary14"/>
      <sheetName val="Value_&amp;__distribution_summary14"/>
      <sheetName val="Monthly_report14"/>
      <sheetName val="Monthly_invoice_14"/>
      <sheetName val="Partnership_summary14"/>
      <sheetName val="Fund__summary_ex_developer14"/>
      <sheetName val="Project_cashflow_totals14"/>
      <sheetName val="Hotel_resi_and_sites_21_22_co14"/>
      <sheetName val="Fund_cashflow14"/>
      <sheetName val="Fund_cashflow_cumulative14"/>
      <sheetName val="LCC_profit_share_calculation14"/>
      <sheetName val="Main_construction14"/>
      <sheetName val="Total_equity14"/>
      <sheetName val="Grosvenor_equity14"/>
      <sheetName val="Investor_equity14"/>
      <sheetName val="Equity_and_debt_split14"/>
      <sheetName val="Loan_account_and_shortfalls14"/>
      <sheetName val="Letting_covenants14"/>
      <sheetName val="Car_park_lease14"/>
      <sheetName val="Unit_rents_and_incentives14"/>
      <sheetName val="Funding_check14"/>
      <sheetName val="Net_rent_analysis14"/>
      <sheetName val="@risk_rents_and_incentives14"/>
      <sheetName val="_risk_rents_and_incentives7"/>
      <sheetName val="2-Cash_Flow11"/>
      <sheetName val="ECI_Summary4"/>
      <sheetName val="NPV_new4"/>
      <sheetName val="Key_Assumptions4"/>
      <sheetName val="CIF_COST_ITEM4"/>
      <sheetName val="Pay_137"/>
      <sheetName val="Raw_Data4"/>
      <sheetName val="Cash_Flow4"/>
      <sheetName val="Sch__Areas4"/>
      <sheetName val="6_2_MR4"/>
      <sheetName val="6_3_SS1-MV14"/>
      <sheetName val="6_4_SS2_Genset-MV24"/>
      <sheetName val="6_5_HV_SG4"/>
      <sheetName val="6_6ChillerYard4"/>
      <sheetName val="6_7_Pump4"/>
      <sheetName val="6_8_Xplosive_room4"/>
      <sheetName val="Asia_Revised_10-1-074"/>
      <sheetName val="All_Capital_Plan_P+L_10-1-074"/>
      <sheetName val="CP08_(2)4"/>
      <sheetName val="Planning_File_10-1-074"/>
      <sheetName val="March_completion_-_version_3115"/>
      <sheetName val="HQ-TO"/>
      <sheetName val="Details"/>
      <sheetName val="Option"/>
      <sheetName val="Civil Boq"/>
      <sheetName val="F4.13"/>
      <sheetName val="PriceSummary"/>
      <sheetName val="Valves"/>
      <sheetName val="CERTIFICATE"/>
      <sheetName val="Loan_account_-_LCC_rate16"/>
      <sheetName val="Consolidated_summary16"/>
      <sheetName val="Value_&amp;__distribution_summary16"/>
      <sheetName val="Monthly_report16"/>
      <sheetName val="Monthly_invoice_16"/>
      <sheetName val="Partnership_summary16"/>
      <sheetName val="Fund__summary_ex_developer16"/>
      <sheetName val="Project_cashflow_totals16"/>
      <sheetName val="Hotel_resi_and_sites_21_22_co16"/>
      <sheetName val="Fund_cashflow16"/>
      <sheetName val="Fund_cashflow_cumulative16"/>
      <sheetName val="LCC_profit_share_calculation16"/>
      <sheetName val="Main_construction16"/>
      <sheetName val="Total_equity16"/>
      <sheetName val="Grosvenor_equity16"/>
      <sheetName val="Investor_equity16"/>
      <sheetName val="Equity_and_debt_split16"/>
      <sheetName val="Loan_account_and_shortfalls16"/>
      <sheetName val="Letting_covenants16"/>
      <sheetName val="Car_park_lease16"/>
      <sheetName val="Unit_rents_and_incentives16"/>
      <sheetName val="Funding_check16"/>
      <sheetName val="Net_rent_analysis16"/>
      <sheetName val="@risk_rents_and_incentives16"/>
      <sheetName val="_risk_rents_and_incentives9"/>
      <sheetName val="2-Cash_Flow13"/>
      <sheetName val="ECI_Summary6"/>
      <sheetName val="NPV_new6"/>
      <sheetName val="Key_Assumptions6"/>
      <sheetName val="CIF_COST_ITEM6"/>
      <sheetName val="Raw_Data6"/>
      <sheetName val="Cash_Flow6"/>
      <sheetName val="Sch__Areas6"/>
      <sheetName val="6_2_MR6"/>
      <sheetName val="6_3_SS1-MV16"/>
      <sheetName val="6_4_SS2_Genset-MV26"/>
      <sheetName val="6_5_HV_SG6"/>
      <sheetName val="6_6ChillerYard6"/>
      <sheetName val="6_7_Pump6"/>
      <sheetName val="6_8_Xplosive_room6"/>
      <sheetName val="Pay_139"/>
      <sheetName val="Asia_Revised_10-1-076"/>
      <sheetName val="All_Capital_Plan_P+L_10-1-076"/>
      <sheetName val="CP08_(2)6"/>
      <sheetName val="Planning_File_10-1-076"/>
      <sheetName val="March_completion_-_version_3117"/>
      <sheetName val="Civil_Boq"/>
      <sheetName val="F4_13"/>
      <sheetName val="Civil_Boq1"/>
      <sheetName val="F4_131"/>
      <sheetName val="Civil_Boq2"/>
      <sheetName val="F4_132"/>
      <sheetName val="_risk_rents_and_incentives10"/>
      <sheetName val="ECI_Summary7"/>
      <sheetName val="NPV_new7"/>
      <sheetName val="Key_Assumptions7"/>
      <sheetName val="CIF_COST_ITEM7"/>
      <sheetName val="Raw_Data7"/>
      <sheetName val="Cash_Flow7"/>
      <sheetName val="Sch__Areas7"/>
      <sheetName val="6_2_MR7"/>
      <sheetName val="6_3_SS1-MV17"/>
      <sheetName val="6_4_SS2_Genset-MV27"/>
      <sheetName val="6_5_HV_SG7"/>
      <sheetName val="6_6ChillerYard7"/>
      <sheetName val="6_7_Pump7"/>
      <sheetName val="6_8_Xplosive_room7"/>
      <sheetName val="Asia_Revised_10-1-077"/>
      <sheetName val="All_Capital_Plan_P+L_10-1-077"/>
      <sheetName val="CP08_(2)7"/>
      <sheetName val="Planning_File_10-1-077"/>
      <sheetName val="March_completion_-_version_3118"/>
      <sheetName val="Civil_Boq3"/>
      <sheetName val="F4_133"/>
      <sheetName val="Loan_account_-_LCC_rate18"/>
      <sheetName val="Consolidated_summary18"/>
      <sheetName val="Value_&amp;__distribution_summary18"/>
      <sheetName val="Monthly_report18"/>
      <sheetName val="Monthly_invoice_18"/>
      <sheetName val="Partnership_summary18"/>
      <sheetName val="Fund__summary_ex_developer18"/>
      <sheetName val="Project_cashflow_totals18"/>
      <sheetName val="Hotel_resi_and_sites_21_22_co18"/>
      <sheetName val="Fund_cashflow18"/>
      <sheetName val="Fund_cashflow_cumulative18"/>
      <sheetName val="LCC_profit_share_calculation18"/>
      <sheetName val="Main_construction18"/>
      <sheetName val="Total_equity18"/>
      <sheetName val="Grosvenor_equity18"/>
      <sheetName val="Investor_equity18"/>
      <sheetName val="Equity_and_debt_split18"/>
      <sheetName val="Loan_account_and_shortfalls18"/>
      <sheetName val="Letting_covenants18"/>
      <sheetName val="Car_park_lease18"/>
      <sheetName val="Unit_rents_and_incentives18"/>
      <sheetName val="Funding_check18"/>
      <sheetName val="Net_rent_analysis18"/>
      <sheetName val="@risk_rents_and_incentives18"/>
      <sheetName val="_risk_rents_and_incentives11"/>
      <sheetName val="2-Cash_Flow15"/>
      <sheetName val="ECI_Summary8"/>
      <sheetName val="NPV_new8"/>
      <sheetName val="Key_Assumptions8"/>
      <sheetName val="CIF_COST_ITEM8"/>
      <sheetName val="Pay_1311"/>
      <sheetName val="Raw_Data8"/>
      <sheetName val="Cash_Flow8"/>
      <sheetName val="Sch__Areas8"/>
      <sheetName val="6_2_MR8"/>
      <sheetName val="6_3_SS1-MV18"/>
      <sheetName val="6_4_SS2_Genset-MV28"/>
      <sheetName val="6_5_HV_SG8"/>
      <sheetName val="6_6ChillerYard8"/>
      <sheetName val="6_7_Pump8"/>
      <sheetName val="6_8_Xplosive_room8"/>
      <sheetName val="Asia_Revised_10-1-078"/>
      <sheetName val="All_Capital_Plan_P+L_10-1-078"/>
      <sheetName val="CP08_(2)8"/>
      <sheetName val="Planning_File_10-1-078"/>
      <sheetName val="March_completion_-_version_3119"/>
      <sheetName val="Loan_account_-_LCC_rate17"/>
      <sheetName val="Consolidated_summary17"/>
      <sheetName val="Value_&amp;__distribution_summary17"/>
      <sheetName val="Monthly_report17"/>
      <sheetName val="Monthly_invoice_17"/>
      <sheetName val="Partnership_summary17"/>
      <sheetName val="Fund__summary_ex_developer17"/>
      <sheetName val="Project_cashflow_totals17"/>
      <sheetName val="Hotel_resi_and_sites_21_22_co17"/>
      <sheetName val="Fund_cashflow17"/>
      <sheetName val="Fund_cashflow_cumulative17"/>
      <sheetName val="LCC_profit_share_calculation17"/>
      <sheetName val="Main_construction17"/>
      <sheetName val="Total_equity17"/>
      <sheetName val="Grosvenor_equity17"/>
      <sheetName val="Investor_equity17"/>
      <sheetName val="Equity_and_debt_split17"/>
      <sheetName val="Loan_account_and_shortfalls17"/>
      <sheetName val="Letting_covenants17"/>
      <sheetName val="Car_park_lease17"/>
      <sheetName val="Unit_rents_and_incentives17"/>
      <sheetName val="Funding_check17"/>
      <sheetName val="Net_rent_analysis17"/>
      <sheetName val="@risk_rents_and_incentives17"/>
      <sheetName val="2-Cash_Flow14"/>
      <sheetName val="Pay_1310"/>
      <sheetName val="Loan_account_-_LCC_rate19"/>
      <sheetName val="Consolidated_summary19"/>
      <sheetName val="Value_&amp;__distribution_summary19"/>
      <sheetName val="Monthly_report19"/>
      <sheetName val="Monthly_invoice_19"/>
      <sheetName val="Partnership_summary19"/>
      <sheetName val="Fund__summary_ex_developer19"/>
      <sheetName val="Project_cashflow_totals19"/>
      <sheetName val="Hotel_resi_and_sites_21_22_co19"/>
      <sheetName val="Fund_cashflow19"/>
      <sheetName val="Fund_cashflow_cumulative19"/>
      <sheetName val="LCC_profit_share_calculation19"/>
      <sheetName val="Main_construction19"/>
      <sheetName val="Total_equity19"/>
      <sheetName val="Grosvenor_equity19"/>
      <sheetName val="Investor_equity19"/>
      <sheetName val="Equity_and_debt_split19"/>
      <sheetName val="Loan_account_and_shortfalls19"/>
      <sheetName val="Letting_covenants19"/>
      <sheetName val="Car_park_lease19"/>
      <sheetName val="Unit_rents_and_incentives19"/>
      <sheetName val="Funding_check19"/>
      <sheetName val="Net_rent_analysis19"/>
      <sheetName val="@risk_rents_and_incentives19"/>
      <sheetName val="2-Cash_Flow16"/>
      <sheetName val="_risk_rents_and_incentives12"/>
      <sheetName val="ECI_Summary9"/>
      <sheetName val="NPV_new9"/>
      <sheetName val="Key_Assumptions9"/>
      <sheetName val="CIF_COST_ITEM9"/>
      <sheetName val="Raw_Data9"/>
      <sheetName val="Cash_Flow9"/>
      <sheetName val="Sch__Areas9"/>
      <sheetName val="6_2_MR9"/>
      <sheetName val="6_3_SS1-MV19"/>
      <sheetName val="6_4_SS2_Genset-MV29"/>
      <sheetName val="6_5_HV_SG9"/>
      <sheetName val="6_6ChillerYard9"/>
      <sheetName val="6_7_Pump9"/>
      <sheetName val="6_8_Xplosive_room9"/>
      <sheetName val="Pay_1312"/>
      <sheetName val="Asia_Revised_10-1-079"/>
      <sheetName val="All_Capital_Plan_P+L_10-1-079"/>
      <sheetName val="CP08_(2)9"/>
      <sheetName val="Planning_File_10-1-079"/>
      <sheetName val="March_completion_-_version_3110"/>
      <sheetName val="Loan_account_-_LCC_rate22"/>
      <sheetName val="Consolidated_summary22"/>
      <sheetName val="Value_&amp;__distribution_summary22"/>
      <sheetName val="Monthly_report22"/>
      <sheetName val="Monthly_invoice_22"/>
      <sheetName val="Partnership_summary22"/>
      <sheetName val="Fund__summary_ex_developer22"/>
      <sheetName val="Project_cashflow_totals22"/>
      <sheetName val="Hotel_resi_and_sites_21_22_co22"/>
      <sheetName val="Fund_cashflow22"/>
      <sheetName val="Fund_cashflow_cumulative22"/>
      <sheetName val="LCC_profit_share_calculation22"/>
      <sheetName val="Main_construction22"/>
      <sheetName val="Total_equity22"/>
      <sheetName val="Grosvenor_equity22"/>
      <sheetName val="Investor_equity22"/>
      <sheetName val="Equity_and_debt_split22"/>
      <sheetName val="Loan_account_and_shortfalls22"/>
      <sheetName val="Letting_covenants22"/>
      <sheetName val="Car_park_lease22"/>
      <sheetName val="Unit_rents_and_incentives22"/>
      <sheetName val="Funding_check22"/>
      <sheetName val="Net_rent_analysis22"/>
      <sheetName val="@risk_rents_and_incentives22"/>
      <sheetName val="2-Cash_Flow19"/>
      <sheetName val="_risk_rents_and_incentives15"/>
      <sheetName val="ECI_Summary12"/>
      <sheetName val="NPV_new12"/>
      <sheetName val="Key_Assumptions12"/>
      <sheetName val="CIF_COST_ITEM12"/>
      <sheetName val="Asia_Revised_10-1-0712"/>
      <sheetName val="All_Capital_Plan_P+L_10-1-0712"/>
      <sheetName val="CP08_(2)12"/>
      <sheetName val="Planning_File_10-1-0712"/>
      <sheetName val="Pay_1315"/>
      <sheetName val="Raw_Data12"/>
      <sheetName val="March_completion_-_version_3122"/>
      <sheetName val="Cash_Flow12"/>
      <sheetName val="Sch__Areas12"/>
      <sheetName val="6_2_MR12"/>
      <sheetName val="6_3_SS1-MV112"/>
      <sheetName val="6_4_SS2_Genset-MV212"/>
      <sheetName val="6_5_HV_SG12"/>
      <sheetName val="6_6ChillerYard12"/>
      <sheetName val="6_7_Pump12"/>
      <sheetName val="6_8_Xplosive_room12"/>
      <sheetName val="Civil_Boq6"/>
      <sheetName val="F4_136"/>
      <sheetName val="Loan_account_-_LCC_rate21"/>
      <sheetName val="Consolidated_summary21"/>
      <sheetName val="Value_&amp;__distribution_summary21"/>
      <sheetName val="Monthly_report21"/>
      <sheetName val="Monthly_invoice_21"/>
      <sheetName val="Partnership_summary21"/>
      <sheetName val="Fund__summary_ex_developer21"/>
      <sheetName val="Project_cashflow_totals21"/>
      <sheetName val="Hotel_resi_and_sites_21_22_co21"/>
      <sheetName val="Fund_cashflow21"/>
      <sheetName val="Fund_cashflow_cumulative21"/>
      <sheetName val="LCC_profit_share_calculation21"/>
      <sheetName val="Main_construction21"/>
      <sheetName val="Total_equity21"/>
      <sheetName val="Grosvenor_equity21"/>
      <sheetName val="Investor_equity21"/>
      <sheetName val="Equity_and_debt_split21"/>
      <sheetName val="Loan_account_and_shortfalls21"/>
      <sheetName val="Letting_covenants21"/>
      <sheetName val="Car_park_lease21"/>
      <sheetName val="Unit_rents_and_incentives21"/>
      <sheetName val="Funding_check21"/>
      <sheetName val="Net_rent_analysis21"/>
      <sheetName val="@risk_rents_and_incentives21"/>
      <sheetName val="2-Cash_Flow18"/>
      <sheetName val="_risk_rents_and_incentives14"/>
      <sheetName val="ECI_Summary11"/>
      <sheetName val="NPV_new11"/>
      <sheetName val="Key_Assumptions11"/>
      <sheetName val="CIF_COST_ITEM11"/>
      <sheetName val="Asia_Revised_10-1-0711"/>
      <sheetName val="All_Capital_Plan_P+L_10-1-0711"/>
      <sheetName val="CP08_(2)11"/>
      <sheetName val="Planning_File_10-1-0711"/>
      <sheetName val="Pay_1314"/>
      <sheetName val="Raw_Data11"/>
      <sheetName val="March_completion_-_version_3121"/>
      <sheetName val="Cash_Flow11"/>
      <sheetName val="Sch__Areas11"/>
      <sheetName val="6_2_MR11"/>
      <sheetName val="6_3_SS1-MV111"/>
      <sheetName val="6_4_SS2_Genset-MV211"/>
      <sheetName val="6_5_HV_SG11"/>
      <sheetName val="6_6ChillerYard11"/>
      <sheetName val="6_7_Pump11"/>
      <sheetName val="6_8_Xplosive_room11"/>
      <sheetName val="Civil_Boq5"/>
      <sheetName val="F4_135"/>
      <sheetName val="Loan_account_-_LCC_rate20"/>
      <sheetName val="Consolidated_summary20"/>
      <sheetName val="Value_&amp;__distribution_summary20"/>
      <sheetName val="Monthly_report20"/>
      <sheetName val="Monthly_invoice_20"/>
      <sheetName val="Partnership_summary20"/>
      <sheetName val="Fund__summary_ex_developer20"/>
      <sheetName val="Project_cashflow_totals20"/>
      <sheetName val="Hotel_resi_and_sites_21_22_co20"/>
      <sheetName val="Fund_cashflow20"/>
      <sheetName val="Fund_cashflow_cumulative20"/>
      <sheetName val="LCC_profit_share_calculation20"/>
      <sheetName val="Main_construction20"/>
      <sheetName val="Total_equity20"/>
      <sheetName val="Grosvenor_equity20"/>
      <sheetName val="Investor_equity20"/>
      <sheetName val="Equity_and_debt_split20"/>
      <sheetName val="Loan_account_and_shortfalls20"/>
      <sheetName val="Letting_covenants20"/>
      <sheetName val="Car_park_lease20"/>
      <sheetName val="Unit_rents_and_incentives20"/>
      <sheetName val="Funding_check20"/>
      <sheetName val="Net_rent_analysis20"/>
      <sheetName val="@risk_rents_and_incentives20"/>
      <sheetName val="2-Cash_Flow17"/>
      <sheetName val="_risk_rents_and_incentives13"/>
      <sheetName val="ECI_Summary10"/>
      <sheetName val="NPV_new10"/>
      <sheetName val="Key_Assumptions10"/>
      <sheetName val="CIF_COST_ITEM10"/>
      <sheetName val="Asia_Revised_10-1-0710"/>
      <sheetName val="All_Capital_Plan_P+L_10-1-0710"/>
      <sheetName val="CP08_(2)10"/>
      <sheetName val="Planning_File_10-1-0710"/>
      <sheetName val="Pay_1313"/>
      <sheetName val="Raw_Data10"/>
      <sheetName val="March_completion_-_version_3120"/>
      <sheetName val="Cash_Flow10"/>
      <sheetName val="Sch__Areas10"/>
      <sheetName val="6_2_MR10"/>
      <sheetName val="6_3_SS1-MV110"/>
      <sheetName val="6_4_SS2_Genset-MV210"/>
      <sheetName val="6_5_HV_SG10"/>
      <sheetName val="6_6ChillerYard10"/>
      <sheetName val="6_7_Pump10"/>
      <sheetName val="6_8_Xplosive_room10"/>
      <sheetName val="Civil_Boq4"/>
      <sheetName val="F4_134"/>
    </sheetNames>
    <sheetDataSet>
      <sheetData sheetId="0">
        <row r="1">
          <cell r="B1" t="str">
            <v>no</v>
          </cell>
        </row>
      </sheetData>
      <sheetData sheetId="1">
        <row r="1">
          <cell r="B1" t="str">
            <v>no</v>
          </cell>
        </row>
      </sheetData>
      <sheetData sheetId="2">
        <row r="21">
          <cell r="C21" t="str">
            <v>Year</v>
          </cell>
        </row>
      </sheetData>
      <sheetData sheetId="3">
        <row r="21">
          <cell r="C21" t="str">
            <v>Year</v>
          </cell>
        </row>
      </sheetData>
      <sheetData sheetId="4">
        <row r="1">
          <cell r="B1" t="str">
            <v>no</v>
          </cell>
        </row>
      </sheetData>
      <sheetData sheetId="5">
        <row r="21">
          <cell r="C21" t="str">
            <v>Year</v>
          </cell>
        </row>
      </sheetData>
      <sheetData sheetId="6">
        <row r="1">
          <cell r="B1" t="str">
            <v>no</v>
          </cell>
        </row>
      </sheetData>
      <sheetData sheetId="7">
        <row r="25">
          <cell r="W25">
            <v>39538</v>
          </cell>
        </row>
      </sheetData>
      <sheetData sheetId="8">
        <row r="1">
          <cell r="B1" t="str">
            <v>no</v>
          </cell>
        </row>
      </sheetData>
      <sheetData sheetId="9">
        <row r="21">
          <cell r="C21" t="str">
            <v>Year</v>
          </cell>
        </row>
      </sheetData>
      <sheetData sheetId="10">
        <row r="190">
          <cell r="J190">
            <v>39538</v>
          </cell>
        </row>
      </sheetData>
      <sheetData sheetId="11">
        <row r="1">
          <cell r="B1" t="str">
            <v>no</v>
          </cell>
        </row>
      </sheetData>
      <sheetData sheetId="12">
        <row r="25">
          <cell r="W25">
            <v>39538</v>
          </cell>
        </row>
      </sheetData>
      <sheetData sheetId="13">
        <row r="21">
          <cell r="C21" t="str">
            <v>Year</v>
          </cell>
        </row>
      </sheetData>
      <sheetData sheetId="14">
        <row r="21">
          <cell r="C21" t="str">
            <v>Year</v>
          </cell>
        </row>
      </sheetData>
      <sheetData sheetId="15">
        <row r="21">
          <cell r="C21" t="str">
            <v>Year</v>
          </cell>
        </row>
      </sheetData>
      <sheetData sheetId="16">
        <row r="1">
          <cell r="B1" t="str">
            <v>no</v>
          </cell>
        </row>
      </sheetData>
      <sheetData sheetId="17">
        <row r="1">
          <cell r="B1" t="str">
            <v>no</v>
          </cell>
        </row>
      </sheetData>
      <sheetData sheetId="18">
        <row r="25">
          <cell r="W25">
            <v>39538</v>
          </cell>
        </row>
      </sheetData>
      <sheetData sheetId="19">
        <row r="21">
          <cell r="C21" t="str">
            <v>Year</v>
          </cell>
        </row>
      </sheetData>
      <sheetData sheetId="20">
        <row r="21">
          <cell r="C21" t="str">
            <v>Year</v>
          </cell>
        </row>
      </sheetData>
      <sheetData sheetId="21">
        <row r="1">
          <cell r="B1" t="str">
            <v>no</v>
          </cell>
        </row>
        <row r="46">
          <cell r="C46">
            <v>39538</v>
          </cell>
        </row>
      </sheetData>
      <sheetData sheetId="22" refreshError="1"/>
      <sheetData sheetId="23">
        <row r="25">
          <cell r="W25">
            <v>39538</v>
          </cell>
        </row>
      </sheetData>
      <sheetData sheetId="24">
        <row r="21">
          <cell r="C21" t="str">
            <v>Year</v>
          </cell>
          <cell r="D21" t="str">
            <v>Year calculator</v>
          </cell>
          <cell r="E21" t="str">
            <v>quarter</v>
          </cell>
          <cell r="F21" t="str">
            <v>Cashflow</v>
          </cell>
          <cell r="G21" t="str">
            <v>Discounted cashflow</v>
          </cell>
        </row>
        <row r="22">
          <cell r="A22">
            <v>39538</v>
          </cell>
          <cell r="B22" t="str">
            <v>Year 1</v>
          </cell>
          <cell r="C22">
            <v>1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39600</v>
          </cell>
          <cell r="B23" t="str">
            <v>Year 1</v>
          </cell>
          <cell r="C23">
            <v>1</v>
          </cell>
          <cell r="D23">
            <v>0</v>
          </cell>
          <cell r="E23">
            <v>1</v>
          </cell>
          <cell r="F23">
            <v>0</v>
          </cell>
          <cell r="G23">
            <v>0</v>
          </cell>
        </row>
        <row r="24">
          <cell r="A24">
            <v>39692</v>
          </cell>
          <cell r="B24" t="str">
            <v>Year 1</v>
          </cell>
          <cell r="C24">
            <v>1</v>
          </cell>
          <cell r="D24">
            <v>0</v>
          </cell>
          <cell r="E24">
            <v>2</v>
          </cell>
          <cell r="F24">
            <v>1125000</v>
          </cell>
          <cell r="G24">
            <v>1093987.4362342092</v>
          </cell>
        </row>
        <row r="25">
          <cell r="A25">
            <v>39783</v>
          </cell>
          <cell r="B25" t="str">
            <v>Year 1</v>
          </cell>
          <cell r="C25">
            <v>1</v>
          </cell>
          <cell r="D25">
            <v>1</v>
          </cell>
          <cell r="E25">
            <v>3</v>
          </cell>
          <cell r="F25">
            <v>1125000</v>
          </cell>
          <cell r="G25">
            <v>1078803.2357783113</v>
          </cell>
        </row>
        <row r="26">
          <cell r="A26">
            <v>39873</v>
          </cell>
          <cell r="B26" t="str">
            <v>Year 2</v>
          </cell>
          <cell r="C26">
            <v>2</v>
          </cell>
          <cell r="D26">
            <v>0</v>
          </cell>
          <cell r="E26">
            <v>4</v>
          </cell>
          <cell r="F26">
            <v>1153125</v>
          </cell>
          <cell r="G26">
            <v>1090425.5319148938</v>
          </cell>
        </row>
        <row r="27">
          <cell r="A27">
            <v>39965</v>
          </cell>
          <cell r="B27" t="str">
            <v>Year 2</v>
          </cell>
          <cell r="C27">
            <v>2</v>
          </cell>
          <cell r="D27">
            <v>0</v>
          </cell>
          <cell r="E27">
            <v>5</v>
          </cell>
          <cell r="F27">
            <v>1153125</v>
          </cell>
          <cell r="G27">
            <v>1075290.7695671476</v>
          </cell>
        </row>
        <row r="28">
          <cell r="A28">
            <v>40057</v>
          </cell>
          <cell r="B28" t="str">
            <v>Year 2</v>
          </cell>
          <cell r="C28">
            <v>2</v>
          </cell>
          <cell r="D28">
            <v>0</v>
          </cell>
          <cell r="E28">
            <v>6</v>
          </cell>
          <cell r="F28">
            <v>1153125</v>
          </cell>
          <cell r="G28">
            <v>1060366.0729456877</v>
          </cell>
        </row>
        <row r="29">
          <cell r="A29">
            <v>40148</v>
          </cell>
          <cell r="B29" t="str">
            <v>Year 2</v>
          </cell>
          <cell r="C29">
            <v>2</v>
          </cell>
          <cell r="D29">
            <v>1</v>
          </cell>
          <cell r="E29">
            <v>7</v>
          </cell>
          <cell r="F29">
            <v>1153125</v>
          </cell>
          <cell r="G29">
            <v>1045648.5264045098</v>
          </cell>
        </row>
        <row r="30">
          <cell r="A30">
            <v>40238</v>
          </cell>
          <cell r="B30" t="str">
            <v>Year 3</v>
          </cell>
          <cell r="C30">
            <v>3</v>
          </cell>
          <cell r="D30">
            <v>0</v>
          </cell>
          <cell r="E30">
            <v>8</v>
          </cell>
          <cell r="F30">
            <v>1181953.125</v>
          </cell>
          <cell r="G30">
            <v>1056913.6361350035</v>
          </cell>
        </row>
        <row r="31">
          <cell r="A31">
            <v>40330</v>
          </cell>
          <cell r="B31" t="str">
            <v>Year 3</v>
          </cell>
          <cell r="C31">
            <v>3</v>
          </cell>
          <cell r="D31">
            <v>0</v>
          </cell>
          <cell r="E31">
            <v>9</v>
          </cell>
          <cell r="F31">
            <v>1181953.125</v>
          </cell>
          <cell r="G31">
            <v>1042244.0083274952</v>
          </cell>
        </row>
        <row r="32">
          <cell r="A32">
            <v>40422</v>
          </cell>
          <cell r="B32" t="str">
            <v>Year 3</v>
          </cell>
          <cell r="C32">
            <v>3</v>
          </cell>
          <cell r="D32">
            <v>0</v>
          </cell>
          <cell r="E32">
            <v>10</v>
          </cell>
          <cell r="F32">
            <v>1181953.125</v>
          </cell>
          <cell r="G32">
            <v>1027777.9903256074</v>
          </cell>
        </row>
        <row r="33">
          <cell r="A33">
            <v>40513</v>
          </cell>
          <cell r="B33" t="str">
            <v>Year 3</v>
          </cell>
          <cell r="C33">
            <v>3</v>
          </cell>
          <cell r="D33">
            <v>1</v>
          </cell>
          <cell r="E33">
            <v>11</v>
          </cell>
          <cell r="F33">
            <v>1181953.125</v>
          </cell>
          <cell r="G33">
            <v>1013512.7560894777</v>
          </cell>
        </row>
        <row r="34">
          <cell r="A34">
            <v>40603</v>
          </cell>
          <cell r="B34" t="str">
            <v>Year 4</v>
          </cell>
          <cell r="C34">
            <v>4</v>
          </cell>
          <cell r="D34">
            <v>0</v>
          </cell>
          <cell r="E34">
            <v>12</v>
          </cell>
          <cell r="F34">
            <v>1211501.953125</v>
          </cell>
          <cell r="G34">
            <v>1024431.6567738805</v>
          </cell>
        </row>
        <row r="35">
          <cell r="A35">
            <v>40695</v>
          </cell>
          <cell r="B35" t="str">
            <v>Year 4</v>
          </cell>
          <cell r="C35">
            <v>4</v>
          </cell>
          <cell r="D35">
            <v>0</v>
          </cell>
          <cell r="E35">
            <v>13</v>
          </cell>
          <cell r="F35">
            <v>1211501.953125</v>
          </cell>
          <cell r="G35">
            <v>1010212.8685916623</v>
          </cell>
        </row>
        <row r="36">
          <cell r="A36">
            <v>40787</v>
          </cell>
          <cell r="B36" t="str">
            <v>Year 4</v>
          </cell>
          <cell r="C36">
            <v>4</v>
          </cell>
          <cell r="D36">
            <v>0</v>
          </cell>
          <cell r="E36">
            <v>14</v>
          </cell>
          <cell r="F36">
            <v>1211501.953125</v>
          </cell>
          <cell r="G36">
            <v>996191.43270330748</v>
          </cell>
        </row>
        <row r="37">
          <cell r="A37">
            <v>40878</v>
          </cell>
          <cell r="B37" t="str">
            <v>Year 4</v>
          </cell>
          <cell r="C37">
            <v>4</v>
          </cell>
          <cell r="D37">
            <v>1</v>
          </cell>
          <cell r="E37">
            <v>15</v>
          </cell>
          <cell r="F37">
            <v>1211501.953125</v>
          </cell>
          <cell r="G37">
            <v>982364.60992124327</v>
          </cell>
        </row>
        <row r="38">
          <cell r="A38">
            <v>40969</v>
          </cell>
          <cell r="B38" t="str">
            <v>Year 5</v>
          </cell>
          <cell r="C38">
            <v>5</v>
          </cell>
          <cell r="D38">
            <v>0</v>
          </cell>
          <cell r="E38">
            <v>16</v>
          </cell>
          <cell r="F38">
            <v>1241789.501953125</v>
          </cell>
          <cell r="G38">
            <v>992947.94155387941</v>
          </cell>
        </row>
        <row r="39">
          <cell r="A39">
            <v>41061</v>
          </cell>
          <cell r="B39" t="str">
            <v>Year 5</v>
          </cell>
          <cell r="C39">
            <v>5</v>
          </cell>
          <cell r="D39">
            <v>0</v>
          </cell>
          <cell r="E39">
            <v>17</v>
          </cell>
          <cell r="F39">
            <v>1241789.501953125</v>
          </cell>
          <cell r="G39">
            <v>979166.13740563008</v>
          </cell>
        </row>
        <row r="40">
          <cell r="A40">
            <v>41153</v>
          </cell>
          <cell r="B40" t="str">
            <v>Year 5</v>
          </cell>
          <cell r="C40">
            <v>5</v>
          </cell>
          <cell r="D40">
            <v>0</v>
          </cell>
          <cell r="E40">
            <v>18</v>
          </cell>
          <cell r="F40">
            <v>1241789.501953125</v>
          </cell>
          <cell r="G40">
            <v>965575.62035072362</v>
          </cell>
        </row>
        <row r="41">
          <cell r="A41">
            <v>41244</v>
          </cell>
          <cell r="B41" t="str">
            <v>Year 5</v>
          </cell>
          <cell r="C41">
            <v>5</v>
          </cell>
          <cell r="D41">
            <v>1</v>
          </cell>
          <cell r="E41">
            <v>19</v>
          </cell>
          <cell r="F41">
            <v>1241789.501953125</v>
          </cell>
          <cell r="G41">
            <v>952173.73538465658</v>
          </cell>
        </row>
        <row r="42">
          <cell r="A42">
            <v>41334</v>
          </cell>
          <cell r="B42" t="str">
            <v>Year 6</v>
          </cell>
          <cell r="C42">
            <v>6</v>
          </cell>
          <cell r="D42">
            <v>0</v>
          </cell>
          <cell r="E42">
            <v>20</v>
          </cell>
          <cell r="F42">
            <v>1272834.2395019531</v>
          </cell>
          <cell r="G42">
            <v>962431.81096238922</v>
          </cell>
        </row>
        <row r="43">
          <cell r="A43">
            <v>41426</v>
          </cell>
          <cell r="B43" t="str">
            <v>Year 6</v>
          </cell>
          <cell r="C43">
            <v>6</v>
          </cell>
          <cell r="D43">
            <v>0</v>
          </cell>
          <cell r="E43">
            <v>21</v>
          </cell>
          <cell r="F43">
            <v>1272834.2395019531</v>
          </cell>
          <cell r="G43">
            <v>949073.56107874319</v>
          </cell>
        </row>
        <row r="44">
          <cell r="A44">
            <v>41518</v>
          </cell>
          <cell r="B44" t="str">
            <v>Year 6</v>
          </cell>
          <cell r="C44">
            <v>6</v>
          </cell>
          <cell r="D44">
            <v>0</v>
          </cell>
          <cell r="E44">
            <v>22</v>
          </cell>
          <cell r="F44">
            <v>1272834.2395019531</v>
          </cell>
          <cell r="G44">
            <v>935900.71948888106</v>
          </cell>
        </row>
        <row r="45">
          <cell r="A45">
            <v>41609</v>
          </cell>
          <cell r="B45" t="str">
            <v>Year 6</v>
          </cell>
          <cell r="C45">
            <v>6</v>
          </cell>
          <cell r="D45">
            <v>1</v>
          </cell>
          <cell r="E45">
            <v>23</v>
          </cell>
          <cell r="F45">
            <v>1272834.2395019531</v>
          </cell>
          <cell r="G45">
            <v>922910.71278418251</v>
          </cell>
        </row>
        <row r="46">
          <cell r="A46">
            <v>41699</v>
          </cell>
          <cell r="B46" t="str">
            <v>Year 7</v>
          </cell>
          <cell r="C46">
            <v>7</v>
          </cell>
          <cell r="D46">
            <v>0</v>
          </cell>
          <cell r="E46">
            <v>24</v>
          </cell>
          <cell r="F46">
            <v>1304655.095489502</v>
          </cell>
          <cell r="G46">
            <v>932853.52835598006</v>
          </cell>
        </row>
        <row r="47">
          <cell r="A47">
            <v>41791</v>
          </cell>
          <cell r="B47" t="str">
            <v>Year 7</v>
          </cell>
          <cell r="C47">
            <v>7</v>
          </cell>
          <cell r="D47">
            <v>0</v>
          </cell>
          <cell r="E47">
            <v>25</v>
          </cell>
          <cell r="F47">
            <v>1304655.095489502</v>
          </cell>
          <cell r="G47">
            <v>919905.81570280064</v>
          </cell>
        </row>
        <row r="48">
          <cell r="A48">
            <v>41883</v>
          </cell>
          <cell r="B48" t="str">
            <v>Year 7</v>
          </cell>
          <cell r="C48">
            <v>7</v>
          </cell>
          <cell r="D48">
            <v>0</v>
          </cell>
          <cell r="E48">
            <v>26</v>
          </cell>
          <cell r="F48">
            <v>1304655.095489502</v>
          </cell>
          <cell r="G48">
            <v>907137.81321617321</v>
          </cell>
        </row>
        <row r="49">
          <cell r="A49">
            <v>41974</v>
          </cell>
          <cell r="B49" t="str">
            <v>Year 7</v>
          </cell>
          <cell r="C49">
            <v>7</v>
          </cell>
          <cell r="D49">
            <v>1</v>
          </cell>
          <cell r="E49">
            <v>27</v>
          </cell>
          <cell r="F49">
            <v>1304655.095489502</v>
          </cell>
          <cell r="G49">
            <v>894547.02657568536</v>
          </cell>
        </row>
        <row r="50">
          <cell r="A50">
            <v>42064</v>
          </cell>
          <cell r="B50" t="str">
            <v>Year 8</v>
          </cell>
          <cell r="C50">
            <v>8</v>
          </cell>
          <cell r="D50">
            <v>0</v>
          </cell>
          <cell r="E50">
            <v>28</v>
          </cell>
          <cell r="F50">
            <v>1337271.4728767395</v>
          </cell>
          <cell r="G50">
            <v>904184.27098333777</v>
          </cell>
        </row>
        <row r="51">
          <cell r="A51">
            <v>42156</v>
          </cell>
          <cell r="B51" t="str">
            <v>Year 8</v>
          </cell>
          <cell r="C51">
            <v>8</v>
          </cell>
          <cell r="D51">
            <v>0</v>
          </cell>
          <cell r="E51">
            <v>29</v>
          </cell>
          <cell r="F51">
            <v>1337271.4728767395</v>
          </cell>
          <cell r="G51">
            <v>891634.47857718286</v>
          </cell>
        </row>
        <row r="52">
          <cell r="A52">
            <v>42248</v>
          </cell>
          <cell r="B52" t="str">
            <v>Year 8</v>
          </cell>
          <cell r="C52">
            <v>8</v>
          </cell>
          <cell r="D52">
            <v>0</v>
          </cell>
          <cell r="E52">
            <v>30</v>
          </cell>
          <cell r="F52">
            <v>1337271.4728767395</v>
          </cell>
          <cell r="G52">
            <v>879258.87333009695</v>
          </cell>
        </row>
        <row r="53">
          <cell r="A53">
            <v>42339</v>
          </cell>
          <cell r="B53" t="str">
            <v>Year 8</v>
          </cell>
          <cell r="C53">
            <v>8</v>
          </cell>
          <cell r="D53">
            <v>1</v>
          </cell>
          <cell r="E53">
            <v>31</v>
          </cell>
          <cell r="F53">
            <v>1337271.4728767395</v>
          </cell>
          <cell r="G53">
            <v>867055.0375792695</v>
          </cell>
        </row>
        <row r="54">
          <cell r="A54">
            <v>42430</v>
          </cell>
          <cell r="B54" t="str">
            <v>Year 9</v>
          </cell>
          <cell r="C54">
            <v>9</v>
          </cell>
          <cell r="D54">
            <v>0</v>
          </cell>
          <cell r="E54">
            <v>32</v>
          </cell>
          <cell r="F54">
            <v>1370703.2596986578</v>
          </cell>
          <cell r="G54">
            <v>876396.10189874331</v>
          </cell>
        </row>
        <row r="55">
          <cell r="A55">
            <v>42522</v>
          </cell>
          <cell r="B55" t="str">
            <v>Year 9</v>
          </cell>
          <cell r="C55">
            <v>9</v>
          </cell>
          <cell r="D55">
            <v>0</v>
          </cell>
          <cell r="E55">
            <v>33</v>
          </cell>
          <cell r="F55">
            <v>1370703.2596986578</v>
          </cell>
          <cell r="G55">
            <v>864232.00051216281</v>
          </cell>
        </row>
        <row r="56">
          <cell r="A56">
            <v>42614</v>
          </cell>
          <cell r="B56" t="str">
            <v>Year 9</v>
          </cell>
          <cell r="C56">
            <v>9</v>
          </cell>
          <cell r="D56">
            <v>0</v>
          </cell>
          <cell r="E56">
            <v>34</v>
          </cell>
          <cell r="F56">
            <v>1370703.2596986578</v>
          </cell>
          <cell r="G56">
            <v>852236.73301498743</v>
          </cell>
        </row>
        <row r="57">
          <cell r="A57">
            <v>42705</v>
          </cell>
          <cell r="B57" t="str">
            <v>Year 9</v>
          </cell>
          <cell r="C57">
            <v>9</v>
          </cell>
          <cell r="D57">
            <v>1</v>
          </cell>
          <cell r="E57">
            <v>35</v>
          </cell>
          <cell r="F57">
            <v>1370703.2596986578</v>
          </cell>
          <cell r="G57">
            <v>840407.95604610036</v>
          </cell>
        </row>
        <row r="58">
          <cell r="A58">
            <v>42795</v>
          </cell>
          <cell r="B58" t="str">
            <v>Year 10</v>
          </cell>
          <cell r="C58">
            <v>10</v>
          </cell>
          <cell r="D58">
            <v>0</v>
          </cell>
          <cell r="E58">
            <v>36</v>
          </cell>
          <cell r="F58">
            <v>1404970.8411911242</v>
          </cell>
          <cell r="G58">
            <v>849461.94273873465</v>
          </cell>
        </row>
        <row r="59">
          <cell r="A59">
            <v>42887</v>
          </cell>
          <cell r="B59" t="str">
            <v>Year 10</v>
          </cell>
          <cell r="C59">
            <v>10</v>
          </cell>
          <cell r="D59">
            <v>0</v>
          </cell>
          <cell r="E59">
            <v>37</v>
          </cell>
          <cell r="F59">
            <v>1404970.8411911242</v>
          </cell>
          <cell r="G59">
            <v>837671.67898342025</v>
          </cell>
        </row>
        <row r="60">
          <cell r="A60">
            <v>42979</v>
          </cell>
          <cell r="B60" t="str">
            <v>Year 10</v>
          </cell>
          <cell r="C60">
            <v>10</v>
          </cell>
          <cell r="D60">
            <v>0</v>
          </cell>
          <cell r="E60">
            <v>38</v>
          </cell>
          <cell r="F60">
            <v>1404970.8411911242</v>
          </cell>
          <cell r="G60">
            <v>826045.06036913686</v>
          </cell>
        </row>
        <row r="61">
          <cell r="A61">
            <v>43070</v>
          </cell>
          <cell r="B61" t="str">
            <v>Year 10</v>
          </cell>
          <cell r="C61">
            <v>10</v>
          </cell>
          <cell r="D61">
            <v>1</v>
          </cell>
          <cell r="E61">
            <v>39</v>
          </cell>
          <cell r="F61">
            <v>1404970.8411911242</v>
          </cell>
          <cell r="G61">
            <v>814579.81555295782</v>
          </cell>
        </row>
        <row r="62">
          <cell r="A62">
            <v>43160</v>
          </cell>
          <cell r="B62" t="str">
            <v>Year 11</v>
          </cell>
          <cell r="C62">
            <v>11</v>
          </cell>
          <cell r="D62">
            <v>0</v>
          </cell>
          <cell r="E62">
            <v>40</v>
          </cell>
          <cell r="F62">
            <v>1440095.1122209022</v>
          </cell>
          <cell r="G62">
            <v>823355.54733541654</v>
          </cell>
        </row>
        <row r="63">
          <cell r="A63">
            <v>43252</v>
          </cell>
          <cell r="B63" t="str">
            <v>Year 11</v>
          </cell>
          <cell r="C63">
            <v>11</v>
          </cell>
          <cell r="D63">
            <v>0</v>
          </cell>
          <cell r="E63">
            <v>41</v>
          </cell>
          <cell r="F63">
            <v>1440095.1122209022</v>
          </cell>
          <cell r="G63">
            <v>811927.63211158942</v>
          </cell>
        </row>
        <row r="64">
          <cell r="A64">
            <v>43344</v>
          </cell>
          <cell r="B64" t="str">
            <v>Year 11</v>
          </cell>
          <cell r="C64">
            <v>11</v>
          </cell>
          <cell r="D64">
            <v>0</v>
          </cell>
          <cell r="E64">
            <v>42</v>
          </cell>
          <cell r="F64">
            <v>1440095.1122209022</v>
          </cell>
          <cell r="G64">
            <v>800658.33274549909</v>
          </cell>
        </row>
        <row r="65">
          <cell r="A65">
            <v>43435</v>
          </cell>
          <cell r="B65" t="str">
            <v>Year 11</v>
          </cell>
          <cell r="C65">
            <v>11</v>
          </cell>
          <cell r="D65">
            <v>1</v>
          </cell>
          <cell r="E65">
            <v>43</v>
          </cell>
          <cell r="F65">
            <v>1440095.1122209022</v>
          </cell>
          <cell r="G65">
            <v>789545.44769908441</v>
          </cell>
        </row>
        <row r="66">
          <cell r="A66">
            <v>43525</v>
          </cell>
          <cell r="B66" t="str">
            <v>Year 12</v>
          </cell>
          <cell r="C66">
            <v>12</v>
          </cell>
          <cell r="D66">
            <v>0</v>
          </cell>
          <cell r="E66">
            <v>44</v>
          </cell>
          <cell r="F66">
            <v>1476097.4900264246</v>
          </cell>
          <cell r="G66">
            <v>798051.47614071111</v>
          </cell>
        </row>
        <row r="67">
          <cell r="A67">
            <v>43617</v>
          </cell>
          <cell r="B67" t="str">
            <v>Year 12</v>
          </cell>
          <cell r="C67">
            <v>12</v>
          </cell>
          <cell r="D67">
            <v>0</v>
          </cell>
          <cell r="E67">
            <v>45</v>
          </cell>
          <cell r="F67">
            <v>1476097.4900264246</v>
          </cell>
          <cell r="G67">
            <v>786974.77344149328</v>
          </cell>
        </row>
        <row r="68">
          <cell r="A68">
            <v>43709</v>
          </cell>
          <cell r="B68" t="str">
            <v>Year 12</v>
          </cell>
          <cell r="C68">
            <v>12</v>
          </cell>
          <cell r="D68">
            <v>0</v>
          </cell>
          <cell r="E68">
            <v>46</v>
          </cell>
          <cell r="F68">
            <v>1476097.4900264246</v>
          </cell>
          <cell r="G68">
            <v>776051.81188098015</v>
          </cell>
        </row>
        <row r="69">
          <cell r="A69">
            <v>43800</v>
          </cell>
          <cell r="B69" t="str">
            <v>Year 12</v>
          </cell>
          <cell r="C69">
            <v>12</v>
          </cell>
          <cell r="D69">
            <v>1</v>
          </cell>
          <cell r="E69">
            <v>47</v>
          </cell>
          <cell r="F69">
            <v>1476097.4900264246</v>
          </cell>
          <cell r="G69">
            <v>765280.45758067281</v>
          </cell>
        </row>
        <row r="70">
          <cell r="A70">
            <v>43891</v>
          </cell>
          <cell r="B70" t="str">
            <v>Year 13</v>
          </cell>
          <cell r="C70">
            <v>13</v>
          </cell>
          <cell r="D70">
            <v>0</v>
          </cell>
          <cell r="E70">
            <v>48</v>
          </cell>
          <cell r="F70">
            <v>1512999.9272770851</v>
          </cell>
          <cell r="G70">
            <v>773525.07143662299</v>
          </cell>
        </row>
        <row r="71">
          <cell r="A71">
            <v>43983</v>
          </cell>
          <cell r="B71" t="str">
            <v>Year 13</v>
          </cell>
          <cell r="C71">
            <v>13</v>
          </cell>
          <cell r="D71">
            <v>0</v>
          </cell>
          <cell r="E71">
            <v>49</v>
          </cell>
          <cell r="F71">
            <v>1512999.9272770851</v>
          </cell>
          <cell r="G71">
            <v>762788.78749648284</v>
          </cell>
        </row>
        <row r="72">
          <cell r="A72">
            <v>44075</v>
          </cell>
          <cell r="B72" t="str">
            <v>Year 13</v>
          </cell>
          <cell r="C72">
            <v>13</v>
          </cell>
          <cell r="D72">
            <v>0</v>
          </cell>
          <cell r="E72">
            <v>50</v>
          </cell>
          <cell r="F72">
            <v>1512999.9272770851</v>
          </cell>
          <cell r="G72">
            <v>752201.51979007525</v>
          </cell>
        </row>
        <row r="73">
          <cell r="A73">
            <v>44166</v>
          </cell>
          <cell r="B73" t="str">
            <v>Year 13</v>
          </cell>
          <cell r="C73">
            <v>13</v>
          </cell>
          <cell r="D73">
            <v>1</v>
          </cell>
          <cell r="E73">
            <v>51</v>
          </cell>
          <cell r="F73">
            <v>1512999.9272770851</v>
          </cell>
          <cell r="G73">
            <v>741761.20001909183</v>
          </cell>
        </row>
        <row r="74">
          <cell r="A74">
            <v>44256</v>
          </cell>
          <cell r="B74" t="str">
            <v>Year 14</v>
          </cell>
          <cell r="C74">
            <v>14</v>
          </cell>
          <cell r="D74">
            <v>0</v>
          </cell>
          <cell r="E74">
            <v>52</v>
          </cell>
          <cell r="F74">
            <v>1550824.9254590122</v>
          </cell>
          <cell r="G74">
            <v>749752.43330736517</v>
          </cell>
        </row>
        <row r="75">
          <cell r="A75">
            <v>44348</v>
          </cell>
          <cell r="B75" t="str">
            <v>Year 14</v>
          </cell>
          <cell r="C75">
            <v>14</v>
          </cell>
          <cell r="D75">
            <v>0</v>
          </cell>
          <cell r="E75">
            <v>53</v>
          </cell>
          <cell r="F75">
            <v>1550824.9254590122</v>
          </cell>
          <cell r="G75">
            <v>739346.10608406144</v>
          </cell>
        </row>
        <row r="76">
          <cell r="A76">
            <v>44440</v>
          </cell>
          <cell r="B76" t="str">
            <v>Year 14</v>
          </cell>
          <cell r="C76">
            <v>14</v>
          </cell>
          <cell r="D76">
            <v>0</v>
          </cell>
          <cell r="E76">
            <v>54</v>
          </cell>
          <cell r="F76">
            <v>1550824.9254590122</v>
          </cell>
          <cell r="G76">
            <v>729084.21539936389</v>
          </cell>
        </row>
        <row r="77">
          <cell r="A77">
            <v>44531</v>
          </cell>
          <cell r="B77" t="str">
            <v>Year 14</v>
          </cell>
          <cell r="C77">
            <v>14</v>
          </cell>
          <cell r="D77">
            <v>1</v>
          </cell>
          <cell r="E77">
            <v>55</v>
          </cell>
          <cell r="F77">
            <v>1550824.9254590122</v>
          </cell>
          <cell r="G77">
            <v>718964.75651968713</v>
          </cell>
        </row>
        <row r="78">
          <cell r="A78">
            <v>44621</v>
          </cell>
          <cell r="B78" t="str">
            <v>Year 15</v>
          </cell>
          <cell r="C78">
            <v>15</v>
          </cell>
          <cell r="D78">
            <v>0</v>
          </cell>
          <cell r="E78">
            <v>56</v>
          </cell>
          <cell r="F78">
            <v>1589595.5485954874</v>
          </cell>
          <cell r="G78">
            <v>726710.39634992823</v>
          </cell>
        </row>
        <row r="79">
          <cell r="A79">
            <v>44713</v>
          </cell>
          <cell r="B79" t="str">
            <v>Year 15</v>
          </cell>
          <cell r="C79">
            <v>15</v>
          </cell>
          <cell r="D79">
            <v>0</v>
          </cell>
          <cell r="E79">
            <v>57</v>
          </cell>
          <cell r="F79">
            <v>1589595.5485954874</v>
          </cell>
          <cell r="G79">
            <v>716623.88532970473</v>
          </cell>
        </row>
        <row r="80">
          <cell r="A80">
            <v>44805</v>
          </cell>
          <cell r="B80" t="str">
            <v>Year 15</v>
          </cell>
          <cell r="C80">
            <v>15</v>
          </cell>
          <cell r="D80">
            <v>0</v>
          </cell>
          <cell r="E80">
            <v>58</v>
          </cell>
          <cell r="F80">
            <v>1589595.5485954874</v>
          </cell>
          <cell r="G80">
            <v>706677.37190009258</v>
          </cell>
        </row>
        <row r="81">
          <cell r="A81">
            <v>44896</v>
          </cell>
          <cell r="B81" t="str">
            <v>Year 15</v>
          </cell>
          <cell r="C81">
            <v>15</v>
          </cell>
          <cell r="D81">
            <v>1</v>
          </cell>
          <cell r="E81">
            <v>59</v>
          </cell>
          <cell r="F81">
            <v>1589595.5485954874</v>
          </cell>
          <cell r="G81">
            <v>696868.9129387039</v>
          </cell>
        </row>
        <row r="82">
          <cell r="A82">
            <v>44986</v>
          </cell>
          <cell r="B82" t="str">
            <v>Year 16</v>
          </cell>
          <cell r="C82">
            <v>16</v>
          </cell>
          <cell r="D82">
            <v>0</v>
          </cell>
          <cell r="E82">
            <v>60</v>
          </cell>
          <cell r="F82">
            <v>1629335.4373103743</v>
          </cell>
          <cell r="G82">
            <v>704376.50710040331</v>
          </cell>
        </row>
        <row r="83">
          <cell r="A83">
            <v>45078</v>
          </cell>
          <cell r="B83" t="str">
            <v>Year 16</v>
          </cell>
          <cell r="C83">
            <v>16</v>
          </cell>
          <cell r="D83">
            <v>0</v>
          </cell>
          <cell r="E83">
            <v>61</v>
          </cell>
          <cell r="F83">
            <v>1629335.4373103743</v>
          </cell>
          <cell r="G83">
            <v>694599.98341649887</v>
          </cell>
        </row>
        <row r="84">
          <cell r="A84">
            <v>45170</v>
          </cell>
          <cell r="B84" t="str">
            <v>Year 16</v>
          </cell>
          <cell r="C84">
            <v>16</v>
          </cell>
          <cell r="D84">
            <v>0</v>
          </cell>
          <cell r="E84">
            <v>62</v>
          </cell>
          <cell r="F84">
            <v>1629335.4373103743</v>
          </cell>
          <cell r="G84">
            <v>684959.15479677997</v>
          </cell>
        </row>
        <row r="85">
          <cell r="A85">
            <v>45261</v>
          </cell>
          <cell r="B85" t="str">
            <v>Year 16</v>
          </cell>
          <cell r="C85">
            <v>16</v>
          </cell>
          <cell r="D85">
            <v>1</v>
          </cell>
          <cell r="E85">
            <v>63</v>
          </cell>
          <cell r="F85">
            <v>1629335.4373103743</v>
          </cell>
          <cell r="G85">
            <v>675452.13783656876</v>
          </cell>
        </row>
        <row r="86">
          <cell r="A86">
            <v>45352</v>
          </cell>
          <cell r="B86" t="str">
            <v>Year 17</v>
          </cell>
          <cell r="C86">
            <v>17</v>
          </cell>
          <cell r="D86">
            <v>0</v>
          </cell>
          <cell r="E86">
            <v>64</v>
          </cell>
          <cell r="F86">
            <v>1670068.8232431335</v>
          </cell>
          <cell r="G86">
            <v>682729.00215405505</v>
          </cell>
        </row>
        <row r="87">
          <cell r="A87">
            <v>45444</v>
          </cell>
          <cell r="B87" t="str">
            <v>Year 17</v>
          </cell>
          <cell r="C87">
            <v>17</v>
          </cell>
          <cell r="D87">
            <v>0</v>
          </cell>
          <cell r="E87">
            <v>65</v>
          </cell>
          <cell r="F87">
            <v>1670068.8232431335</v>
          </cell>
          <cell r="G87">
            <v>673252.93900889938</v>
          </cell>
        </row>
        <row r="88">
          <cell r="A88">
            <v>45536</v>
          </cell>
          <cell r="B88" t="str">
            <v>Year 17</v>
          </cell>
          <cell r="C88">
            <v>17</v>
          </cell>
          <cell r="D88">
            <v>0</v>
          </cell>
          <cell r="E88">
            <v>66</v>
          </cell>
          <cell r="F88">
            <v>1670068.8232431335</v>
          </cell>
          <cell r="G88">
            <v>663908.4006304486</v>
          </cell>
        </row>
        <row r="89">
          <cell r="A89">
            <v>45627</v>
          </cell>
          <cell r="B89" t="str">
            <v>Year 17</v>
          </cell>
          <cell r="C89">
            <v>17</v>
          </cell>
          <cell r="D89">
            <v>1</v>
          </cell>
          <cell r="E89">
            <v>67</v>
          </cell>
          <cell r="F89">
            <v>1670068.8232431335</v>
          </cell>
          <cell r="G89">
            <v>654693.56149643764</v>
          </cell>
        </row>
        <row r="90">
          <cell r="A90">
            <v>45717</v>
          </cell>
          <cell r="B90" t="str">
            <v>Year 18</v>
          </cell>
          <cell r="C90">
            <v>18</v>
          </cell>
          <cell r="D90">
            <v>0</v>
          </cell>
          <cell r="E90">
            <v>68</v>
          </cell>
          <cell r="F90">
            <v>1711820.5438242117</v>
          </cell>
          <cell r="G90">
            <v>661746.78695783112</v>
          </cell>
        </row>
        <row r="91">
          <cell r="A91">
            <v>45809</v>
          </cell>
          <cell r="B91" t="str">
            <v>Year 18</v>
          </cell>
          <cell r="C91">
            <v>18</v>
          </cell>
          <cell r="D91">
            <v>0</v>
          </cell>
          <cell r="E91">
            <v>69</v>
          </cell>
          <cell r="F91">
            <v>1711820.5438242117</v>
          </cell>
          <cell r="G91">
            <v>652561.95033959521</v>
          </cell>
        </row>
        <row r="92">
          <cell r="A92">
            <v>45901</v>
          </cell>
          <cell r="B92" t="str">
            <v>Year 18</v>
          </cell>
          <cell r="C92">
            <v>18</v>
          </cell>
          <cell r="D92">
            <v>0</v>
          </cell>
          <cell r="E92">
            <v>70</v>
          </cell>
          <cell r="F92">
            <v>1711820.5438242117</v>
          </cell>
          <cell r="G92">
            <v>643504.59635575395</v>
          </cell>
        </row>
        <row r="93">
          <cell r="A93">
            <v>45992</v>
          </cell>
          <cell r="B93" t="str">
            <v>Year 18</v>
          </cell>
          <cell r="C93">
            <v>18</v>
          </cell>
          <cell r="D93">
            <v>1</v>
          </cell>
          <cell r="E93">
            <v>71</v>
          </cell>
          <cell r="F93">
            <v>1711820.5438242117</v>
          </cell>
          <cell r="G93">
            <v>634572.95558756357</v>
          </cell>
        </row>
        <row r="94">
          <cell r="A94">
            <v>46082</v>
          </cell>
          <cell r="B94" t="str">
            <v>Year 19</v>
          </cell>
          <cell r="C94">
            <v>19</v>
          </cell>
          <cell r="D94">
            <v>0</v>
          </cell>
          <cell r="E94">
            <v>72</v>
          </cell>
          <cell r="F94">
            <v>1754616.0574198167</v>
          </cell>
          <cell r="G94">
            <v>641409.41525463539</v>
          </cell>
        </row>
        <row r="95">
          <cell r="A95">
            <v>46174</v>
          </cell>
          <cell r="B95" t="str">
            <v>Year 19</v>
          </cell>
          <cell r="C95">
            <v>19</v>
          </cell>
          <cell r="D95">
            <v>0</v>
          </cell>
          <cell r="E95">
            <v>73</v>
          </cell>
          <cell r="F95">
            <v>1754616.0574198167</v>
          </cell>
          <cell r="G95">
            <v>632506.85493908741</v>
          </cell>
        </row>
        <row r="96">
          <cell r="A96">
            <v>46266</v>
          </cell>
          <cell r="B96" t="str">
            <v>Year 19</v>
          </cell>
          <cell r="C96">
            <v>19</v>
          </cell>
          <cell r="D96">
            <v>0</v>
          </cell>
          <cell r="E96">
            <v>74</v>
          </cell>
          <cell r="F96">
            <v>1754616.0574198167</v>
          </cell>
          <cell r="G96">
            <v>623727.85935191275</v>
          </cell>
        </row>
        <row r="97">
          <cell r="A97">
            <v>46357</v>
          </cell>
          <cell r="B97" t="str">
            <v>Year 19</v>
          </cell>
          <cell r="C97">
            <v>19</v>
          </cell>
          <cell r="D97">
            <v>1</v>
          </cell>
          <cell r="E97">
            <v>75</v>
          </cell>
          <cell r="F97">
            <v>1754616.0574198167</v>
          </cell>
          <cell r="G97">
            <v>615070.71345366677</v>
          </cell>
        </row>
        <row r="98">
          <cell r="A98">
            <v>46447</v>
          </cell>
          <cell r="B98" t="str">
            <v>Year 20</v>
          </cell>
          <cell r="C98">
            <v>20</v>
          </cell>
          <cell r="D98">
            <v>0</v>
          </cell>
          <cell r="E98">
            <v>76</v>
          </cell>
          <cell r="F98">
            <v>1798481.4588553121</v>
          </cell>
          <cell r="G98">
            <v>621697.0691593393</v>
          </cell>
        </row>
        <row r="99">
          <cell r="A99">
            <v>46539</v>
          </cell>
          <cell r="B99" t="str">
            <v>Year 20</v>
          </cell>
          <cell r="C99">
            <v>20</v>
          </cell>
          <cell r="D99">
            <v>0</v>
          </cell>
          <cell r="E99">
            <v>77</v>
          </cell>
          <cell r="F99">
            <v>1798481.4588553121</v>
          </cell>
          <cell r="G99">
            <v>613068.10998824087</v>
          </cell>
        </row>
        <row r="100">
          <cell r="A100">
            <v>46631</v>
          </cell>
          <cell r="B100" t="str">
            <v>Year 20</v>
          </cell>
          <cell r="C100">
            <v>20</v>
          </cell>
          <cell r="D100">
            <v>0</v>
          </cell>
          <cell r="E100">
            <v>78</v>
          </cell>
          <cell r="F100">
            <v>1798481.4588553121</v>
          </cell>
          <cell r="G100">
            <v>604558.91804795328</v>
          </cell>
        </row>
        <row r="101">
          <cell r="A101">
            <v>46722</v>
          </cell>
          <cell r="B101" t="str">
            <v>Year 20</v>
          </cell>
          <cell r="C101">
            <v>20</v>
          </cell>
          <cell r="D101">
            <v>1</v>
          </cell>
          <cell r="E101">
            <v>79</v>
          </cell>
          <cell r="F101">
            <v>1798481.4588553121</v>
          </cell>
          <cell r="G101">
            <v>596167.83100710029</v>
          </cell>
        </row>
        <row r="102">
          <cell r="A102">
            <v>46813</v>
          </cell>
          <cell r="B102" t="str">
            <v>Year 21</v>
          </cell>
          <cell r="C102">
            <v>21</v>
          </cell>
          <cell r="D102">
            <v>0</v>
          </cell>
          <cell r="E102">
            <v>80</v>
          </cell>
          <cell r="F102">
            <v>1843443.4953266948</v>
          </cell>
          <cell r="G102">
            <v>602590.53984711366</v>
          </cell>
        </row>
        <row r="103">
          <cell r="A103">
            <v>46905</v>
          </cell>
          <cell r="B103" t="str">
            <v>Year 21</v>
          </cell>
          <cell r="C103">
            <v>21</v>
          </cell>
          <cell r="D103">
            <v>0</v>
          </cell>
          <cell r="E103">
            <v>81</v>
          </cell>
          <cell r="F103">
            <v>1843443.4953266948</v>
          </cell>
          <cell r="G103">
            <v>594226.77327465417</v>
          </cell>
        </row>
        <row r="104">
          <cell r="A104">
            <v>46997</v>
          </cell>
          <cell r="B104" t="str">
            <v>Year 21</v>
          </cell>
          <cell r="C104">
            <v>21</v>
          </cell>
          <cell r="D104">
            <v>0</v>
          </cell>
          <cell r="E104">
            <v>82</v>
          </cell>
          <cell r="F104">
            <v>1843443.4953266948</v>
          </cell>
          <cell r="G104">
            <v>585979.09314340632</v>
          </cell>
        </row>
        <row r="105">
          <cell r="A105">
            <v>47088</v>
          </cell>
          <cell r="B105" t="str">
            <v>Year 21</v>
          </cell>
          <cell r="C105">
            <v>21</v>
          </cell>
          <cell r="D105">
            <v>1</v>
          </cell>
          <cell r="E105">
            <v>83</v>
          </cell>
          <cell r="F105">
            <v>1843443.4953266948</v>
          </cell>
          <cell r="G105">
            <v>577845.88821019174</v>
          </cell>
        </row>
        <row r="106">
          <cell r="A106">
            <v>47178</v>
          </cell>
          <cell r="B106" t="str">
            <v>Year 22</v>
          </cell>
          <cell r="C106">
            <v>22</v>
          </cell>
          <cell r="D106">
            <v>0</v>
          </cell>
          <cell r="E106">
            <v>84</v>
          </cell>
          <cell r="F106">
            <v>1889529.5827098619</v>
          </cell>
          <cell r="G106">
            <v>584071.20883526385</v>
          </cell>
        </row>
        <row r="107">
          <cell r="A107">
            <v>47270</v>
          </cell>
          <cell r="B107" t="str">
            <v>Year 22</v>
          </cell>
          <cell r="C107">
            <v>22</v>
          </cell>
          <cell r="D107">
            <v>0</v>
          </cell>
          <cell r="E107">
            <v>85</v>
          </cell>
          <cell r="F107">
            <v>1889529.5827098619</v>
          </cell>
          <cell r="G107">
            <v>575964.48473429843</v>
          </cell>
        </row>
        <row r="108">
          <cell r="A108">
            <v>47362</v>
          </cell>
          <cell r="B108" t="str">
            <v>Year 22</v>
          </cell>
          <cell r="C108">
            <v>22</v>
          </cell>
          <cell r="D108">
            <v>0</v>
          </cell>
          <cell r="E108">
            <v>86</v>
          </cell>
          <cell r="F108">
            <v>1889529.5827098619</v>
          </cell>
          <cell r="G108">
            <v>567970.27940613835</v>
          </cell>
        </row>
        <row r="109">
          <cell r="A109">
            <v>47453</v>
          </cell>
          <cell r="B109" t="str">
            <v>Year 22</v>
          </cell>
          <cell r="C109">
            <v>22</v>
          </cell>
          <cell r="D109">
            <v>1</v>
          </cell>
          <cell r="E109">
            <v>87</v>
          </cell>
          <cell r="F109">
            <v>1889529.5827098619</v>
          </cell>
          <cell r="G109">
            <v>560087.03112571768</v>
          </cell>
        </row>
        <row r="110">
          <cell r="A110">
            <v>47543</v>
          </cell>
          <cell r="B110" t="str">
            <v>Year 23</v>
          </cell>
          <cell r="C110">
            <v>23</v>
          </cell>
          <cell r="D110">
            <v>0</v>
          </cell>
          <cell r="E110">
            <v>88</v>
          </cell>
          <cell r="F110">
            <v>1936767.8222776083</v>
          </cell>
          <cell r="G110">
            <v>566121.02984032664</v>
          </cell>
        </row>
        <row r="111">
          <cell r="A111">
            <v>47635</v>
          </cell>
          <cell r="B111" t="str">
            <v>Year 23</v>
          </cell>
          <cell r="C111">
            <v>23</v>
          </cell>
          <cell r="D111">
            <v>0</v>
          </cell>
          <cell r="E111">
            <v>89</v>
          </cell>
          <cell r="F111">
            <v>1936767.8222776083</v>
          </cell>
          <cell r="G111">
            <v>558263.44856043102</v>
          </cell>
        </row>
        <row r="112">
          <cell r="A112">
            <v>47727</v>
          </cell>
          <cell r="B112" t="str">
            <v>Year 23</v>
          </cell>
          <cell r="C112">
            <v>23</v>
          </cell>
          <cell r="D112">
            <v>0</v>
          </cell>
          <cell r="E112">
            <v>90</v>
          </cell>
          <cell r="F112">
            <v>1936767.8222776083</v>
          </cell>
          <cell r="G112">
            <v>550514.9280295904</v>
          </cell>
        </row>
        <row r="113">
          <cell r="A113">
            <v>47818</v>
          </cell>
          <cell r="B113" t="str">
            <v>Year 23</v>
          </cell>
          <cell r="C113">
            <v>23</v>
          </cell>
          <cell r="D113">
            <v>1</v>
          </cell>
          <cell r="E113">
            <v>91</v>
          </cell>
          <cell r="F113">
            <v>1936767.8222776083</v>
          </cell>
          <cell r="G113">
            <v>542873.95451901725</v>
          </cell>
        </row>
        <row r="114">
          <cell r="A114">
            <v>47908</v>
          </cell>
          <cell r="B114" t="str">
            <v>Year 24</v>
          </cell>
          <cell r="C114">
            <v>24</v>
          </cell>
          <cell r="D114">
            <v>0</v>
          </cell>
          <cell r="E114">
            <v>92</v>
          </cell>
          <cell r="F114">
            <v>1985187.0178345484</v>
          </cell>
          <cell r="G114">
            <v>548722.51119275158</v>
          </cell>
        </row>
        <row r="115">
          <cell r="A115">
            <v>48000</v>
          </cell>
          <cell r="B115" t="str">
            <v>Year 24</v>
          </cell>
          <cell r="C115">
            <v>24</v>
          </cell>
          <cell r="D115">
            <v>0</v>
          </cell>
          <cell r="E115">
            <v>93</v>
          </cell>
          <cell r="F115">
            <v>1985187.0178345484</v>
          </cell>
          <cell r="G115">
            <v>541106.41586235643</v>
          </cell>
        </row>
        <row r="116">
          <cell r="A116">
            <v>48092</v>
          </cell>
          <cell r="B116" t="str">
            <v>Year 24</v>
          </cell>
          <cell r="C116">
            <v>24</v>
          </cell>
          <cell r="D116">
            <v>0</v>
          </cell>
          <cell r="E116">
            <v>94</v>
          </cell>
          <cell r="F116">
            <v>1985187.0178345484</v>
          </cell>
          <cell r="G116">
            <v>533596.02953222708</v>
          </cell>
        </row>
        <row r="117">
          <cell r="A117">
            <v>48183</v>
          </cell>
          <cell r="B117" t="str">
            <v>Year 24</v>
          </cell>
          <cell r="C117">
            <v>24</v>
          </cell>
          <cell r="D117">
            <v>1</v>
          </cell>
          <cell r="E117">
            <v>95</v>
          </cell>
          <cell r="F117">
            <v>1985187.0178345484</v>
          </cell>
          <cell r="G117">
            <v>526189.88499479205</v>
          </cell>
        </row>
        <row r="118">
          <cell r="A118">
            <v>48274</v>
          </cell>
          <cell r="B118" t="str">
            <v>Year 25</v>
          </cell>
          <cell r="C118">
            <v>25</v>
          </cell>
          <cell r="D118">
            <v>0</v>
          </cell>
          <cell r="E118">
            <v>96</v>
          </cell>
          <cell r="F118">
            <v>2034816.6932804119</v>
          </cell>
          <cell r="G118">
            <v>531858.69879202871</v>
          </cell>
        </row>
        <row r="119">
          <cell r="A119">
            <v>48366</v>
          </cell>
          <cell r="B119" t="str">
            <v>Year 25</v>
          </cell>
          <cell r="C119">
            <v>25</v>
          </cell>
          <cell r="D119">
            <v>0</v>
          </cell>
          <cell r="E119">
            <v>97</v>
          </cell>
          <cell r="F119">
            <v>2034816.6932804119</v>
          </cell>
          <cell r="G119">
            <v>524476.66785713017</v>
          </cell>
        </row>
        <row r="120">
          <cell r="A120">
            <v>48458</v>
          </cell>
          <cell r="B120" t="str">
            <v>Year 25</v>
          </cell>
          <cell r="C120">
            <v>25</v>
          </cell>
          <cell r="D120">
            <v>0</v>
          </cell>
          <cell r="E120">
            <v>98</v>
          </cell>
          <cell r="F120">
            <v>2034816.6932804119</v>
          </cell>
          <cell r="G120">
            <v>517197.09718253685</v>
          </cell>
        </row>
        <row r="121">
          <cell r="A121">
            <v>48549</v>
          </cell>
          <cell r="B121" t="str">
            <v>Year 25</v>
          </cell>
          <cell r="C121">
            <v>25</v>
          </cell>
          <cell r="D121">
            <v>1</v>
          </cell>
          <cell r="E121">
            <v>99</v>
          </cell>
          <cell r="F121">
            <v>2034816.6932804119</v>
          </cell>
          <cell r="G121">
            <v>510018.56465216249</v>
          </cell>
        </row>
        <row r="122">
          <cell r="A122">
            <v>48639</v>
          </cell>
          <cell r="B122" t="str">
            <v>Year 26</v>
          </cell>
          <cell r="C122">
            <v>26</v>
          </cell>
          <cell r="D122">
            <v>0</v>
          </cell>
          <cell r="E122">
            <v>100</v>
          </cell>
          <cell r="F122">
            <v>2085687.110612422</v>
          </cell>
          <cell r="G122">
            <v>515513.15958565433</v>
          </cell>
        </row>
        <row r="123">
          <cell r="A123">
            <v>48731</v>
          </cell>
          <cell r="B123" t="str">
            <v>Year 26</v>
          </cell>
          <cell r="C123">
            <v>26</v>
          </cell>
          <cell r="D123">
            <v>0</v>
          </cell>
          <cell r="E123">
            <v>101</v>
          </cell>
          <cell r="F123">
            <v>2085687.110612422</v>
          </cell>
          <cell r="G123">
            <v>508357.99957783299</v>
          </cell>
        </row>
        <row r="124">
          <cell r="A124">
            <v>48823</v>
          </cell>
          <cell r="B124" t="str">
            <v>Year 26</v>
          </cell>
          <cell r="C124">
            <v>26</v>
          </cell>
          <cell r="D124">
            <v>0</v>
          </cell>
          <cell r="E124">
            <v>102</v>
          </cell>
          <cell r="F124">
            <v>2085687.110612422</v>
          </cell>
          <cell r="G124">
            <v>501302.1509334282</v>
          </cell>
        </row>
        <row r="125">
          <cell r="A125">
            <v>48914</v>
          </cell>
          <cell r="B125" t="str">
            <v>Year 26</v>
          </cell>
          <cell r="C125">
            <v>26</v>
          </cell>
          <cell r="D125">
            <v>1</v>
          </cell>
          <cell r="E125">
            <v>103</v>
          </cell>
          <cell r="F125">
            <v>2085687.110612422</v>
          </cell>
          <cell r="G125">
            <v>494344.23524204874</v>
          </cell>
        </row>
        <row r="126">
          <cell r="A126">
            <v>49004</v>
          </cell>
          <cell r="B126" t="str">
            <v>Year 27</v>
          </cell>
          <cell r="C126">
            <v>27</v>
          </cell>
          <cell r="D126">
            <v>0</v>
          </cell>
          <cell r="E126">
            <v>104</v>
          </cell>
          <cell r="F126">
            <v>2137829.2883777325</v>
          </cell>
          <cell r="G126">
            <v>499669.96555583511</v>
          </cell>
        </row>
        <row r="127">
          <cell r="A127">
            <v>49096</v>
          </cell>
          <cell r="B127" t="str">
            <v>Year 27</v>
          </cell>
          <cell r="C127">
            <v>27</v>
          </cell>
          <cell r="D127">
            <v>0</v>
          </cell>
          <cell r="E127">
            <v>105</v>
          </cell>
          <cell r="F127">
            <v>2137829.2883777325</v>
          </cell>
          <cell r="G127">
            <v>492734.70408253319</v>
          </cell>
        </row>
        <row r="128">
          <cell r="A128">
            <v>49188</v>
          </cell>
          <cell r="B128" t="str">
            <v>Year 27</v>
          </cell>
          <cell r="C128">
            <v>27</v>
          </cell>
          <cell r="D128">
            <v>0</v>
          </cell>
          <cell r="E128">
            <v>106</v>
          </cell>
          <cell r="F128">
            <v>2137829.2883777325</v>
          </cell>
          <cell r="G128">
            <v>485895.70185036771</v>
          </cell>
        </row>
        <row r="129">
          <cell r="A129">
            <v>49279</v>
          </cell>
          <cell r="B129" t="str">
            <v>Year 27</v>
          </cell>
          <cell r="C129">
            <v>27</v>
          </cell>
          <cell r="D129">
            <v>1</v>
          </cell>
          <cell r="E129">
            <v>107</v>
          </cell>
          <cell r="F129">
            <v>2137829.2883777325</v>
          </cell>
          <cell r="G129">
            <v>479151.62281144207</v>
          </cell>
        </row>
        <row r="130">
          <cell r="A130">
            <v>49369</v>
          </cell>
          <cell r="B130" t="str">
            <v>Year 28</v>
          </cell>
          <cell r="C130">
            <v>28</v>
          </cell>
          <cell r="D130">
            <v>0</v>
          </cell>
          <cell r="E130">
            <v>108</v>
          </cell>
          <cell r="F130">
            <v>2191275.0205871756</v>
          </cell>
          <cell r="G130">
            <v>484313.67819832725</v>
          </cell>
        </row>
        <row r="131">
          <cell r="A131">
            <v>49461</v>
          </cell>
          <cell r="B131" t="str">
            <v>Year 28</v>
          </cell>
          <cell r="C131">
            <v>28</v>
          </cell>
          <cell r="D131">
            <v>0</v>
          </cell>
          <cell r="E131">
            <v>109</v>
          </cell>
          <cell r="F131">
            <v>2191275.0205871756</v>
          </cell>
          <cell r="G131">
            <v>477591.55714855465</v>
          </cell>
        </row>
        <row r="132">
          <cell r="A132">
            <v>49553</v>
          </cell>
          <cell r="B132" t="str">
            <v>Year 28</v>
          </cell>
          <cell r="C132">
            <v>28</v>
          </cell>
          <cell r="D132">
            <v>0</v>
          </cell>
          <cell r="E132">
            <v>110</v>
          </cell>
          <cell r="F132">
            <v>2191275.0205871756</v>
          </cell>
          <cell r="G132">
            <v>470962.73701808695</v>
          </cell>
        </row>
        <row r="133">
          <cell r="A133">
            <v>49644</v>
          </cell>
          <cell r="B133" t="str">
            <v>Year 28</v>
          </cell>
          <cell r="C133">
            <v>28</v>
          </cell>
          <cell r="D133">
            <v>1</v>
          </cell>
          <cell r="E133">
            <v>111</v>
          </cell>
          <cell r="F133">
            <v>2191275.0205871756</v>
          </cell>
          <cell r="G133">
            <v>464425.92281960102</v>
          </cell>
        </row>
        <row r="134">
          <cell r="A134">
            <v>49735</v>
          </cell>
          <cell r="B134" t="str">
            <v>Year 29</v>
          </cell>
          <cell r="C134">
            <v>29</v>
          </cell>
          <cell r="D134">
            <v>0</v>
          </cell>
          <cell r="E134">
            <v>112</v>
          </cell>
          <cell r="F134">
            <v>2246056.8961018547</v>
          </cell>
          <cell r="G134">
            <v>469429.33347828401</v>
          </cell>
        </row>
        <row r="135">
          <cell r="A135">
            <v>49827</v>
          </cell>
          <cell r="B135" t="str">
            <v>Year 29</v>
          </cell>
          <cell r="C135">
            <v>29</v>
          </cell>
          <cell r="D135">
            <v>0</v>
          </cell>
          <cell r="E135">
            <v>113</v>
          </cell>
          <cell r="F135">
            <v>2246056.8961018547</v>
          </cell>
          <cell r="G135">
            <v>462913.80243713333</v>
          </cell>
        </row>
        <row r="136">
          <cell r="A136">
            <v>49919</v>
          </cell>
          <cell r="B136" t="str">
            <v>Year 29</v>
          </cell>
          <cell r="C136">
            <v>29</v>
          </cell>
          <cell r="D136">
            <v>0</v>
          </cell>
          <cell r="E136">
            <v>114</v>
          </cell>
          <cell r="F136">
            <v>2246056.8961018547</v>
          </cell>
          <cell r="G136">
            <v>456488.704911148</v>
          </cell>
        </row>
        <row r="137">
          <cell r="A137">
            <v>50010</v>
          </cell>
          <cell r="B137" t="str">
            <v>Year 29</v>
          </cell>
          <cell r="C137">
            <v>29</v>
          </cell>
          <cell r="D137">
            <v>1</v>
          </cell>
          <cell r="E137">
            <v>115</v>
          </cell>
          <cell r="F137">
            <v>2246056.8961018547</v>
          </cell>
          <cell r="G137">
            <v>450152.78571167</v>
          </cell>
        </row>
        <row r="138">
          <cell r="A138">
            <v>50100</v>
          </cell>
          <cell r="B138" t="str">
            <v>Year 30</v>
          </cell>
          <cell r="C138">
            <v>30</v>
          </cell>
          <cell r="D138">
            <v>0</v>
          </cell>
          <cell r="E138">
            <v>116</v>
          </cell>
          <cell r="F138">
            <v>2302208.318504401</v>
          </cell>
          <cell r="G138">
            <v>455002.42724845494</v>
          </cell>
        </row>
        <row r="139">
          <cell r="A139">
            <v>50192</v>
          </cell>
          <cell r="B139" t="str">
            <v>Year 30</v>
          </cell>
          <cell r="C139">
            <v>30</v>
          </cell>
          <cell r="D139">
            <v>0</v>
          </cell>
          <cell r="E139">
            <v>117</v>
          </cell>
          <cell r="F139">
            <v>2302208.318504401</v>
          </cell>
          <cell r="G139">
            <v>448687.13711400639</v>
          </cell>
        </row>
        <row r="140">
          <cell r="A140">
            <v>50284</v>
          </cell>
          <cell r="B140" t="str">
            <v>Year 30</v>
          </cell>
          <cell r="C140">
            <v>30</v>
          </cell>
          <cell r="D140">
            <v>0</v>
          </cell>
          <cell r="E140">
            <v>118</v>
          </cell>
          <cell r="F140">
            <v>2302208.318504401</v>
          </cell>
          <cell r="G140">
            <v>442459.50121411518</v>
          </cell>
        </row>
        <row r="141">
          <cell r="A141">
            <v>50375</v>
          </cell>
          <cell r="B141" t="str">
            <v>Year 30</v>
          </cell>
          <cell r="C141">
            <v>30</v>
          </cell>
          <cell r="D141">
            <v>1</v>
          </cell>
          <cell r="E141">
            <v>119</v>
          </cell>
          <cell r="F141">
            <v>2302208.318504401</v>
          </cell>
          <cell r="G141">
            <v>436318.30293566122</v>
          </cell>
        </row>
        <row r="142">
          <cell r="A142">
            <v>50465</v>
          </cell>
          <cell r="B142" t="str">
            <v>Year 31</v>
          </cell>
          <cell r="C142">
            <v>31</v>
          </cell>
          <cell r="D142">
            <v>0</v>
          </cell>
          <cell r="E142">
            <v>120</v>
          </cell>
          <cell r="F142">
            <v>2359763.5264670108</v>
          </cell>
          <cell r="G142">
            <v>441018.90111552365</v>
          </cell>
        </row>
        <row r="143">
          <cell r="A143">
            <v>50557</v>
          </cell>
          <cell r="B143" t="str">
            <v>Year 31</v>
          </cell>
          <cell r="C143">
            <v>31</v>
          </cell>
          <cell r="D143">
            <v>0</v>
          </cell>
          <cell r="E143">
            <v>121</v>
          </cell>
          <cell r="F143">
            <v>2359763.5264670108</v>
          </cell>
          <cell r="G143">
            <v>434897.6979119209</v>
          </cell>
        </row>
        <row r="144">
          <cell r="A144">
            <v>50649</v>
          </cell>
          <cell r="B144" t="str">
            <v>Year 31</v>
          </cell>
          <cell r="C144">
            <v>31</v>
          </cell>
          <cell r="D144">
            <v>0</v>
          </cell>
          <cell r="E144">
            <v>122</v>
          </cell>
          <cell r="F144">
            <v>2359763.5264670108</v>
          </cell>
          <cell r="G144">
            <v>428861.45507751108</v>
          </cell>
        </row>
        <row r="145">
          <cell r="A145">
            <v>50740</v>
          </cell>
          <cell r="B145" t="str">
            <v>Year 31</v>
          </cell>
          <cell r="C145">
            <v>31</v>
          </cell>
          <cell r="D145">
            <v>1</v>
          </cell>
          <cell r="E145">
            <v>123</v>
          </cell>
          <cell r="F145">
            <v>2359763.5264670108</v>
          </cell>
          <cell r="G145">
            <v>422908.99338917522</v>
          </cell>
        </row>
        <row r="146">
          <cell r="A146">
            <v>50830</v>
          </cell>
          <cell r="B146" t="str">
            <v>Year 32</v>
          </cell>
          <cell r="C146">
            <v>32</v>
          </cell>
          <cell r="D146">
            <v>0</v>
          </cell>
          <cell r="E146">
            <v>124</v>
          </cell>
          <cell r="F146">
            <v>2418757.6146286861</v>
          </cell>
          <cell r="G146">
            <v>427465.12874081492</v>
          </cell>
        </row>
        <row r="147">
          <cell r="A147">
            <v>50922</v>
          </cell>
          <cell r="B147" t="str">
            <v>Year 32</v>
          </cell>
          <cell r="C147">
            <v>32</v>
          </cell>
          <cell r="D147">
            <v>0</v>
          </cell>
          <cell r="E147">
            <v>125</v>
          </cell>
          <cell r="F147">
            <v>2418757.6146286861</v>
          </cell>
          <cell r="G147">
            <v>421532.0476214838</v>
          </cell>
        </row>
        <row r="148">
          <cell r="A148">
            <v>51014</v>
          </cell>
          <cell r="B148" t="str">
            <v>Year 32</v>
          </cell>
          <cell r="C148">
            <v>32</v>
          </cell>
          <cell r="D148">
            <v>0</v>
          </cell>
          <cell r="E148">
            <v>126</v>
          </cell>
          <cell r="F148">
            <v>2418757.6146286861</v>
          </cell>
          <cell r="G148">
            <v>415681.31579616916</v>
          </cell>
        </row>
        <row r="149">
          <cell r="A149">
            <v>51105</v>
          </cell>
          <cell r="B149" t="str">
            <v>Year 32</v>
          </cell>
          <cell r="C149">
            <v>32</v>
          </cell>
          <cell r="D149">
            <v>1</v>
          </cell>
          <cell r="E149">
            <v>127</v>
          </cell>
          <cell r="F149">
            <v>2418757.6146286861</v>
          </cell>
          <cell r="G149">
            <v>409911.79028265213</v>
          </cell>
        </row>
        <row r="150">
          <cell r="A150">
            <v>51196</v>
          </cell>
          <cell r="B150" t="str">
            <v>Year 33</v>
          </cell>
          <cell r="C150">
            <v>33</v>
          </cell>
          <cell r="D150">
            <v>0</v>
          </cell>
          <cell r="E150">
            <v>128</v>
          </cell>
          <cell r="F150">
            <v>2479226.5549944029</v>
          </cell>
          <cell r="G150">
            <v>414327.90256201918</v>
          </cell>
        </row>
        <row r="151">
          <cell r="A151">
            <v>51288</v>
          </cell>
          <cell r="B151" t="str">
            <v>Year 33</v>
          </cell>
          <cell r="C151">
            <v>33</v>
          </cell>
          <cell r="D151">
            <v>0</v>
          </cell>
          <cell r="E151">
            <v>129</v>
          </cell>
          <cell r="F151">
            <v>2479226.5549944029</v>
          </cell>
          <cell r="G151">
            <v>408577.16199718276</v>
          </cell>
        </row>
        <row r="152">
          <cell r="A152">
            <v>51380</v>
          </cell>
          <cell r="B152" t="str">
            <v>Year 33</v>
          </cell>
          <cell r="C152">
            <v>33</v>
          </cell>
          <cell r="D152">
            <v>0</v>
          </cell>
          <cell r="E152">
            <v>130</v>
          </cell>
          <cell r="F152">
            <v>2479226.5549944029</v>
          </cell>
          <cell r="G152">
            <v>402906.23989699612</v>
          </cell>
        </row>
        <row r="153">
          <cell r="A153">
            <v>51471</v>
          </cell>
          <cell r="B153" t="str">
            <v>Year 33</v>
          </cell>
          <cell r="C153">
            <v>33</v>
          </cell>
          <cell r="D153">
            <v>1</v>
          </cell>
          <cell r="E153">
            <v>131</v>
          </cell>
          <cell r="F153">
            <v>2479226.5549944029</v>
          </cell>
          <cell r="G153">
            <v>397314.02840635303</v>
          </cell>
        </row>
        <row r="154">
          <cell r="A154">
            <v>51561</v>
          </cell>
          <cell r="B154" t="str">
            <v>Year 34</v>
          </cell>
          <cell r="C154">
            <v>34</v>
          </cell>
          <cell r="D154">
            <v>0</v>
          </cell>
          <cell r="E154">
            <v>132</v>
          </cell>
          <cell r="F154">
            <v>2541207.2188692628</v>
          </cell>
          <cell r="G154">
            <v>401594.42092299729</v>
          </cell>
        </row>
        <row r="155">
          <cell r="A155">
            <v>51653</v>
          </cell>
          <cell r="B155" t="str">
            <v>Year 34</v>
          </cell>
          <cell r="C155">
            <v>34</v>
          </cell>
          <cell r="D155">
            <v>0</v>
          </cell>
          <cell r="E155">
            <v>133</v>
          </cell>
          <cell r="F155">
            <v>2541207.2188692628</v>
          </cell>
          <cell r="G155">
            <v>396020.41706582729</v>
          </cell>
        </row>
        <row r="156">
          <cell r="A156">
            <v>51745</v>
          </cell>
          <cell r="B156" t="str">
            <v>Year 34</v>
          </cell>
          <cell r="C156">
            <v>34</v>
          </cell>
          <cell r="D156">
            <v>0</v>
          </cell>
          <cell r="E156">
            <v>134</v>
          </cell>
          <cell r="F156">
            <v>2541207.2188692628</v>
          </cell>
          <cell r="G156">
            <v>390523.77862356597</v>
          </cell>
        </row>
        <row r="157">
          <cell r="A157">
            <v>51836</v>
          </cell>
          <cell r="B157" t="str">
            <v>Year 34</v>
          </cell>
          <cell r="C157">
            <v>34</v>
          </cell>
          <cell r="D157">
            <v>1</v>
          </cell>
          <cell r="E157">
            <v>135</v>
          </cell>
          <cell r="F157">
            <v>2541207.2188692628</v>
          </cell>
          <cell r="G157">
            <v>385103.43178866367</v>
          </cell>
        </row>
        <row r="158">
          <cell r="A158">
            <v>51926</v>
          </cell>
          <cell r="B158" t="str">
            <v>Year 35</v>
          </cell>
          <cell r="C158">
            <v>35</v>
          </cell>
          <cell r="D158">
            <v>0</v>
          </cell>
          <cell r="E158">
            <v>136</v>
          </cell>
          <cell r="F158">
            <v>2604737.3993409942</v>
          </cell>
          <cell r="G158">
            <v>389252.27559912269</v>
          </cell>
        </row>
        <row r="159">
          <cell r="A159">
            <v>52018</v>
          </cell>
          <cell r="B159" t="str">
            <v>Year 35</v>
          </cell>
          <cell r="C159">
            <v>35</v>
          </cell>
          <cell r="D159">
            <v>0</v>
          </cell>
          <cell r="E159">
            <v>137</v>
          </cell>
          <cell r="F159">
            <v>2604737.3993409942</v>
          </cell>
          <cell r="G159">
            <v>383849.57682503347</v>
          </cell>
        </row>
        <row r="160">
          <cell r="A160">
            <v>52110</v>
          </cell>
          <cell r="B160" t="str">
            <v>Year 35</v>
          </cell>
          <cell r="C160">
            <v>35</v>
          </cell>
          <cell r="D160">
            <v>0</v>
          </cell>
          <cell r="E160">
            <v>138</v>
          </cell>
          <cell r="F160">
            <v>2604737.3993409942</v>
          </cell>
          <cell r="G160">
            <v>378521.86580534762</v>
          </cell>
        </row>
        <row r="161">
          <cell r="A161">
            <v>52201</v>
          </cell>
          <cell r="B161" t="str">
            <v>Year 35</v>
          </cell>
          <cell r="C161">
            <v>35</v>
          </cell>
          <cell r="D161">
            <v>1</v>
          </cell>
          <cell r="E161">
            <v>139</v>
          </cell>
          <cell r="F161">
            <v>2604737.3993409942</v>
          </cell>
          <cell r="G161">
            <v>373268.10173369292</v>
          </cell>
        </row>
      </sheetData>
      <sheetData sheetId="25">
        <row r="21">
          <cell r="C21" t="str">
            <v>Year</v>
          </cell>
        </row>
      </sheetData>
      <sheetData sheetId="26">
        <row r="190">
          <cell r="J190">
            <v>39538</v>
          </cell>
        </row>
      </sheetData>
      <sheetData sheetId="27">
        <row r="25">
          <cell r="W25">
            <v>39538</v>
          </cell>
        </row>
      </sheetData>
      <sheetData sheetId="28">
        <row r="21">
          <cell r="C21" t="str">
            <v>Year</v>
          </cell>
        </row>
      </sheetData>
      <sheetData sheetId="29">
        <row r="190">
          <cell r="J190">
            <v>39538</v>
          </cell>
          <cell r="K190">
            <v>39600</v>
          </cell>
          <cell r="L190">
            <v>39692</v>
          </cell>
          <cell r="M190">
            <v>39783</v>
          </cell>
          <cell r="N190">
            <v>39873</v>
          </cell>
          <cell r="O190">
            <v>39965</v>
          </cell>
          <cell r="P190">
            <v>40057</v>
          </cell>
          <cell r="Q190">
            <v>40148</v>
          </cell>
          <cell r="R190">
            <v>40238</v>
          </cell>
          <cell r="S190">
            <v>40330</v>
          </cell>
          <cell r="T190">
            <v>40422</v>
          </cell>
          <cell r="U190">
            <v>40513</v>
          </cell>
          <cell r="V190">
            <v>40603</v>
          </cell>
          <cell r="W190">
            <v>40695</v>
          </cell>
          <cell r="X190">
            <v>40787</v>
          </cell>
        </row>
        <row r="191">
          <cell r="J191">
            <v>31101.369863013701</v>
          </cell>
          <cell r="K191">
            <v>33000</v>
          </cell>
          <cell r="L191">
            <v>12729616.438356156</v>
          </cell>
          <cell r="M191">
            <v>12040500</v>
          </cell>
          <cell r="N191">
            <v>12213403.561643835</v>
          </cell>
          <cell r="O191">
            <v>12221850</v>
          </cell>
          <cell r="P191">
            <v>12221850</v>
          </cell>
          <cell r="Q191">
            <v>12221850</v>
          </cell>
          <cell r="R191">
            <v>12221850</v>
          </cell>
          <cell r="S191">
            <v>12221850</v>
          </cell>
          <cell r="T191">
            <v>12221850</v>
          </cell>
          <cell r="U191">
            <v>12221850</v>
          </cell>
          <cell r="V191">
            <v>12221850</v>
          </cell>
          <cell r="W191">
            <v>12221850</v>
          </cell>
          <cell r="X191">
            <v>12221850</v>
          </cell>
        </row>
      </sheetData>
      <sheetData sheetId="30">
        <row r="25">
          <cell r="W25">
            <v>39538</v>
          </cell>
          <cell r="X25">
            <v>39600</v>
          </cell>
          <cell r="Y25">
            <v>39692</v>
          </cell>
          <cell r="Z25">
            <v>39783</v>
          </cell>
          <cell r="AA25">
            <v>39873</v>
          </cell>
          <cell r="AB25">
            <v>39965</v>
          </cell>
          <cell r="AC25">
            <v>40057</v>
          </cell>
          <cell r="AD25">
            <v>40148</v>
          </cell>
          <cell r="AE25">
            <v>40238</v>
          </cell>
          <cell r="AF25">
            <v>40330</v>
          </cell>
          <cell r="AG25">
            <v>40422</v>
          </cell>
          <cell r="AH25">
            <v>40513</v>
          </cell>
          <cell r="AI25">
            <v>40603</v>
          </cell>
          <cell r="AJ25">
            <v>40695</v>
          </cell>
          <cell r="AK25">
            <v>40787</v>
          </cell>
          <cell r="AL25">
            <v>40878</v>
          </cell>
        </row>
        <row r="26">
          <cell r="W26">
            <v>0</v>
          </cell>
          <cell r="X26">
            <v>3265130.495174204</v>
          </cell>
          <cell r="Y26">
            <v>11329821.749806153</v>
          </cell>
          <cell r="Z26">
            <v>11513941.983764587</v>
          </cell>
          <cell r="AA26">
            <v>11677947.644503837</v>
          </cell>
          <cell r="AB26">
            <v>11813850</v>
          </cell>
          <cell r="AC26">
            <v>11813850</v>
          </cell>
          <cell r="AD26">
            <v>11813850</v>
          </cell>
          <cell r="AE26">
            <v>11813850</v>
          </cell>
          <cell r="AF26">
            <v>11813850</v>
          </cell>
          <cell r="AG26">
            <v>11813850</v>
          </cell>
          <cell r="AH26">
            <v>11813850</v>
          </cell>
          <cell r="AI26">
            <v>11813850</v>
          </cell>
          <cell r="AJ26">
            <v>11813850</v>
          </cell>
          <cell r="AK26">
            <v>11813850</v>
          </cell>
          <cell r="AL26">
            <v>11813850</v>
          </cell>
        </row>
      </sheetData>
      <sheetData sheetId="31">
        <row r="25">
          <cell r="W25">
            <v>39538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21">
          <cell r="C21" t="str">
            <v>Year</v>
          </cell>
        </row>
      </sheetData>
      <sheetData sheetId="49">
        <row r="21">
          <cell r="C21" t="str">
            <v>Year</v>
          </cell>
        </row>
      </sheetData>
      <sheetData sheetId="50">
        <row r="21">
          <cell r="C21" t="str">
            <v>Year</v>
          </cell>
        </row>
      </sheetData>
      <sheetData sheetId="51">
        <row r="21">
          <cell r="C21" t="str">
            <v>Year</v>
          </cell>
        </row>
      </sheetData>
      <sheetData sheetId="52">
        <row r="21">
          <cell r="C21" t="str">
            <v>Year</v>
          </cell>
        </row>
      </sheetData>
      <sheetData sheetId="53">
        <row r="21">
          <cell r="C21" t="str">
            <v>Year</v>
          </cell>
        </row>
      </sheetData>
      <sheetData sheetId="54">
        <row r="21">
          <cell r="C21" t="str">
            <v>Year</v>
          </cell>
        </row>
      </sheetData>
      <sheetData sheetId="55">
        <row r="25">
          <cell r="W25">
            <v>39538</v>
          </cell>
        </row>
      </sheetData>
      <sheetData sheetId="56">
        <row r="25">
          <cell r="W25">
            <v>39538</v>
          </cell>
        </row>
      </sheetData>
      <sheetData sheetId="57">
        <row r="25">
          <cell r="W25">
            <v>39538</v>
          </cell>
        </row>
      </sheetData>
      <sheetData sheetId="58">
        <row r="25">
          <cell r="W25">
            <v>39538</v>
          </cell>
        </row>
      </sheetData>
      <sheetData sheetId="59">
        <row r="25">
          <cell r="W25">
            <v>39538</v>
          </cell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21">
          <cell r="C21" t="str">
            <v>Year</v>
          </cell>
        </row>
      </sheetData>
      <sheetData sheetId="74">
        <row r="21">
          <cell r="C21" t="str">
            <v>Year</v>
          </cell>
        </row>
      </sheetData>
      <sheetData sheetId="75">
        <row r="21">
          <cell r="C21" t="str">
            <v>Year</v>
          </cell>
        </row>
      </sheetData>
      <sheetData sheetId="76">
        <row r="21">
          <cell r="C21" t="str">
            <v>Year</v>
          </cell>
        </row>
      </sheetData>
      <sheetData sheetId="77">
        <row r="21">
          <cell r="C21" t="str">
            <v>Year</v>
          </cell>
        </row>
      </sheetData>
      <sheetData sheetId="78">
        <row r="21">
          <cell r="C21" t="str">
            <v>Year</v>
          </cell>
        </row>
      </sheetData>
      <sheetData sheetId="79">
        <row r="25">
          <cell r="W25">
            <v>39538</v>
          </cell>
        </row>
      </sheetData>
      <sheetData sheetId="80">
        <row r="25">
          <cell r="W25">
            <v>39538</v>
          </cell>
        </row>
      </sheetData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>
        <row r="1">
          <cell r="B1" t="str">
            <v>no</v>
          </cell>
        </row>
      </sheetData>
      <sheetData sheetId="107">
        <row r="25">
          <cell r="W25">
            <v>39538</v>
          </cell>
        </row>
      </sheetData>
      <sheetData sheetId="108">
        <row r="190">
          <cell r="J190">
            <v>39538</v>
          </cell>
        </row>
      </sheetData>
      <sheetData sheetId="109"/>
      <sheetData sheetId="110"/>
      <sheetData sheetId="111">
        <row r="21">
          <cell r="C21" t="str">
            <v>Year</v>
          </cell>
        </row>
      </sheetData>
      <sheetData sheetId="112">
        <row r="21">
          <cell r="C21" t="str">
            <v>Year</v>
          </cell>
        </row>
      </sheetData>
      <sheetData sheetId="113">
        <row r="21">
          <cell r="C21" t="str">
            <v>Year</v>
          </cell>
        </row>
      </sheetData>
      <sheetData sheetId="114">
        <row r="21">
          <cell r="C21" t="str">
            <v>Year</v>
          </cell>
        </row>
      </sheetData>
      <sheetData sheetId="115">
        <row r="21">
          <cell r="C21" t="str">
            <v>Year</v>
          </cell>
        </row>
      </sheetData>
      <sheetData sheetId="116">
        <row r="25">
          <cell r="W25">
            <v>39538</v>
          </cell>
        </row>
      </sheetData>
      <sheetData sheetId="117">
        <row r="25">
          <cell r="W25">
            <v>39538</v>
          </cell>
        </row>
      </sheetData>
      <sheetData sheetId="118">
        <row r="21">
          <cell r="C21" t="str">
            <v>Year</v>
          </cell>
        </row>
      </sheetData>
      <sheetData sheetId="119">
        <row r="21">
          <cell r="C21" t="str">
            <v>Year</v>
          </cell>
        </row>
      </sheetData>
      <sheetData sheetId="120">
        <row r="21">
          <cell r="C21" t="str">
            <v>Year</v>
          </cell>
        </row>
      </sheetData>
      <sheetData sheetId="121">
        <row r="21">
          <cell r="C21" t="str">
            <v>Year</v>
          </cell>
        </row>
      </sheetData>
      <sheetData sheetId="122">
        <row r="25">
          <cell r="W25">
            <v>39538</v>
          </cell>
        </row>
      </sheetData>
      <sheetData sheetId="123">
        <row r="21">
          <cell r="C21" t="str">
            <v>Year</v>
          </cell>
        </row>
      </sheetData>
      <sheetData sheetId="124">
        <row r="21">
          <cell r="C21" t="str">
            <v>Year</v>
          </cell>
        </row>
      </sheetData>
      <sheetData sheetId="125">
        <row r="21">
          <cell r="C21" t="str">
            <v>Year</v>
          </cell>
        </row>
      </sheetData>
      <sheetData sheetId="126">
        <row r="21">
          <cell r="C21" t="str">
            <v>Year</v>
          </cell>
        </row>
      </sheetData>
      <sheetData sheetId="127"/>
      <sheetData sheetId="128">
        <row r="190">
          <cell r="J190">
            <v>39538</v>
          </cell>
        </row>
      </sheetData>
      <sheetData sheetId="129">
        <row r="25">
          <cell r="W25">
            <v>39538</v>
          </cell>
        </row>
      </sheetData>
      <sheetData sheetId="130">
        <row r="25">
          <cell r="W25">
            <v>39538</v>
          </cell>
        </row>
      </sheetData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25">
          <cell r="W25">
            <v>39538</v>
          </cell>
        </row>
      </sheetData>
      <sheetData sheetId="139">
        <row r="21">
          <cell r="C21" t="str">
            <v>Year</v>
          </cell>
        </row>
      </sheetData>
      <sheetData sheetId="140">
        <row r="21">
          <cell r="C21" t="str">
            <v>Year</v>
          </cell>
        </row>
      </sheetData>
      <sheetData sheetId="141">
        <row r="25">
          <cell r="W25">
            <v>39538</v>
          </cell>
        </row>
      </sheetData>
      <sheetData sheetId="142">
        <row r="25">
          <cell r="W25">
            <v>39538</v>
          </cell>
        </row>
      </sheetData>
      <sheetData sheetId="143">
        <row r="25">
          <cell r="W25">
            <v>39538</v>
          </cell>
        </row>
      </sheetData>
      <sheetData sheetId="144">
        <row r="25">
          <cell r="W25">
            <v>39538</v>
          </cell>
        </row>
      </sheetData>
      <sheetData sheetId="145">
        <row r="21">
          <cell r="C21" t="str">
            <v>Year</v>
          </cell>
        </row>
      </sheetData>
      <sheetData sheetId="146"/>
      <sheetData sheetId="147"/>
      <sheetData sheetId="148">
        <row r="190">
          <cell r="J190">
            <v>39538</v>
          </cell>
        </row>
      </sheetData>
      <sheetData sheetId="149">
        <row r="21">
          <cell r="C21" t="str">
            <v>Year</v>
          </cell>
        </row>
      </sheetData>
      <sheetData sheetId="150"/>
      <sheetData sheetId="151">
        <row r="21">
          <cell r="C21" t="str">
            <v>Year</v>
          </cell>
        </row>
      </sheetData>
      <sheetData sheetId="152">
        <row r="190">
          <cell r="J190">
            <v>39538</v>
          </cell>
        </row>
      </sheetData>
      <sheetData sheetId="153">
        <row r="25">
          <cell r="W25">
            <v>39538</v>
          </cell>
        </row>
      </sheetData>
      <sheetData sheetId="154">
        <row r="190">
          <cell r="J190">
            <v>39538</v>
          </cell>
        </row>
      </sheetData>
      <sheetData sheetId="155">
        <row r="25">
          <cell r="W25">
            <v>39538</v>
          </cell>
        </row>
      </sheetData>
      <sheetData sheetId="156"/>
      <sheetData sheetId="157">
        <row r="21">
          <cell r="C21" t="str">
            <v>Year</v>
          </cell>
        </row>
      </sheetData>
      <sheetData sheetId="158">
        <row r="21">
          <cell r="C21" t="str">
            <v>Year</v>
          </cell>
        </row>
      </sheetData>
      <sheetData sheetId="159">
        <row r="21">
          <cell r="C21" t="str">
            <v>Year</v>
          </cell>
        </row>
      </sheetData>
      <sheetData sheetId="160">
        <row r="21">
          <cell r="C21" t="str">
            <v>Year</v>
          </cell>
        </row>
      </sheetData>
      <sheetData sheetId="161">
        <row r="25">
          <cell r="W25">
            <v>39538</v>
          </cell>
        </row>
      </sheetData>
      <sheetData sheetId="162">
        <row r="21">
          <cell r="C21" t="str">
            <v>Year</v>
          </cell>
        </row>
      </sheetData>
      <sheetData sheetId="163">
        <row r="21">
          <cell r="C21" t="str">
            <v>Year</v>
          </cell>
        </row>
      </sheetData>
      <sheetData sheetId="164">
        <row r="25">
          <cell r="W25">
            <v>39538</v>
          </cell>
        </row>
      </sheetData>
      <sheetData sheetId="165">
        <row r="21">
          <cell r="C21" t="str">
            <v>Year</v>
          </cell>
        </row>
      </sheetData>
      <sheetData sheetId="166">
        <row r="25">
          <cell r="W25">
            <v>39538</v>
          </cell>
        </row>
      </sheetData>
      <sheetData sheetId="167">
        <row r="25">
          <cell r="W25">
            <v>39538</v>
          </cell>
        </row>
      </sheetData>
      <sheetData sheetId="168">
        <row r="190">
          <cell r="J190">
            <v>39538</v>
          </cell>
        </row>
      </sheetData>
      <sheetData sheetId="169">
        <row r="25">
          <cell r="W25">
            <v>39538</v>
          </cell>
        </row>
      </sheetData>
      <sheetData sheetId="170">
        <row r="21">
          <cell r="C21" t="str">
            <v>Year</v>
          </cell>
        </row>
      </sheetData>
      <sheetData sheetId="171"/>
      <sheetData sheetId="172"/>
      <sheetData sheetId="173">
        <row r="190">
          <cell r="J190">
            <v>39538</v>
          </cell>
        </row>
      </sheetData>
      <sheetData sheetId="174">
        <row r="21">
          <cell r="C21" t="str">
            <v>Year</v>
          </cell>
        </row>
      </sheetData>
      <sheetData sheetId="175"/>
      <sheetData sheetId="176">
        <row r="21">
          <cell r="C21" t="str">
            <v>Year</v>
          </cell>
        </row>
      </sheetData>
      <sheetData sheetId="177">
        <row r="190">
          <cell r="J190">
            <v>39538</v>
          </cell>
        </row>
      </sheetData>
      <sheetData sheetId="178">
        <row r="25">
          <cell r="W25">
            <v>39538</v>
          </cell>
        </row>
      </sheetData>
      <sheetData sheetId="179">
        <row r="190">
          <cell r="J190">
            <v>39538</v>
          </cell>
        </row>
      </sheetData>
      <sheetData sheetId="180">
        <row r="25">
          <cell r="W25">
            <v>39538</v>
          </cell>
        </row>
      </sheetData>
      <sheetData sheetId="181">
        <row r="25">
          <cell r="W25">
            <v>39538</v>
          </cell>
        </row>
      </sheetData>
      <sheetData sheetId="182">
        <row r="21">
          <cell r="C21" t="str">
            <v>Year</v>
          </cell>
        </row>
      </sheetData>
      <sheetData sheetId="183">
        <row r="21">
          <cell r="C21" t="str">
            <v>Year</v>
          </cell>
        </row>
      </sheetData>
      <sheetData sheetId="184">
        <row r="21">
          <cell r="C21" t="str">
            <v>Year</v>
          </cell>
        </row>
      </sheetData>
      <sheetData sheetId="185">
        <row r="190">
          <cell r="J190">
            <v>39538</v>
          </cell>
        </row>
      </sheetData>
      <sheetData sheetId="186">
        <row r="25">
          <cell r="W25">
            <v>39538</v>
          </cell>
        </row>
      </sheetData>
      <sheetData sheetId="187">
        <row r="21">
          <cell r="C21" t="str">
            <v>Year</v>
          </cell>
        </row>
      </sheetData>
      <sheetData sheetId="188">
        <row r="25">
          <cell r="W25">
            <v>39538</v>
          </cell>
        </row>
      </sheetData>
      <sheetData sheetId="189"/>
      <sheetData sheetId="190">
        <row r="21">
          <cell r="C21" t="str">
            <v>Year</v>
          </cell>
        </row>
      </sheetData>
      <sheetData sheetId="191">
        <row r="25">
          <cell r="W25">
            <v>39538</v>
          </cell>
        </row>
      </sheetData>
      <sheetData sheetId="192"/>
      <sheetData sheetId="193">
        <row r="21">
          <cell r="C21" t="str">
            <v>Year</v>
          </cell>
        </row>
      </sheetData>
      <sheetData sheetId="194">
        <row r="21">
          <cell r="C21" t="str">
            <v>Year</v>
          </cell>
        </row>
      </sheetData>
      <sheetData sheetId="195"/>
      <sheetData sheetId="196">
        <row r="190">
          <cell r="J190">
            <v>39538</v>
          </cell>
        </row>
      </sheetData>
      <sheetData sheetId="197">
        <row r="25">
          <cell r="W25">
            <v>39538</v>
          </cell>
        </row>
      </sheetData>
      <sheetData sheetId="198">
        <row r="25">
          <cell r="W25">
            <v>39538</v>
          </cell>
        </row>
      </sheetData>
      <sheetData sheetId="199"/>
      <sheetData sheetId="200"/>
      <sheetData sheetId="201">
        <row r="21">
          <cell r="C21" t="str">
            <v>Year</v>
          </cell>
        </row>
      </sheetData>
      <sheetData sheetId="202"/>
      <sheetData sheetId="203"/>
      <sheetData sheetId="204">
        <row r="190">
          <cell r="J190">
            <v>39538</v>
          </cell>
        </row>
      </sheetData>
      <sheetData sheetId="205">
        <row r="25">
          <cell r="W25">
            <v>39538</v>
          </cell>
        </row>
      </sheetData>
      <sheetData sheetId="206"/>
      <sheetData sheetId="207">
        <row r="21">
          <cell r="C21" t="str">
            <v>Year</v>
          </cell>
        </row>
      </sheetData>
      <sheetData sheetId="208">
        <row r="21">
          <cell r="C21" t="str">
            <v>Year</v>
          </cell>
        </row>
      </sheetData>
      <sheetData sheetId="209"/>
      <sheetData sheetId="210">
        <row r="190">
          <cell r="J190">
            <v>39538</v>
          </cell>
        </row>
      </sheetData>
      <sheetData sheetId="211">
        <row r="25">
          <cell r="W25">
            <v>39538</v>
          </cell>
        </row>
      </sheetData>
      <sheetData sheetId="212">
        <row r="25">
          <cell r="W25">
            <v>39538</v>
          </cell>
        </row>
      </sheetData>
      <sheetData sheetId="213">
        <row r="1">
          <cell r="B1" t="str">
            <v>no</v>
          </cell>
        </row>
      </sheetData>
      <sheetData sheetId="214">
        <row r="21">
          <cell r="C21" t="str">
            <v>Year</v>
          </cell>
        </row>
      </sheetData>
      <sheetData sheetId="215">
        <row r="1">
          <cell r="B1" t="str">
            <v>no</v>
          </cell>
        </row>
      </sheetData>
      <sheetData sheetId="216">
        <row r="1">
          <cell r="B1" t="str">
            <v>no</v>
          </cell>
        </row>
      </sheetData>
      <sheetData sheetId="217">
        <row r="1">
          <cell r="B1" t="str">
            <v>no</v>
          </cell>
        </row>
      </sheetData>
      <sheetData sheetId="218">
        <row r="1">
          <cell r="B1" t="str">
            <v>no</v>
          </cell>
        </row>
      </sheetData>
      <sheetData sheetId="219">
        <row r="1">
          <cell r="B1" t="str">
            <v>no</v>
          </cell>
        </row>
      </sheetData>
      <sheetData sheetId="220">
        <row r="21">
          <cell r="C21" t="str">
            <v>Year</v>
          </cell>
        </row>
      </sheetData>
      <sheetData sheetId="221">
        <row r="25">
          <cell r="W25">
            <v>39538</v>
          </cell>
        </row>
      </sheetData>
      <sheetData sheetId="222">
        <row r="25">
          <cell r="W25">
            <v>39538</v>
          </cell>
        </row>
      </sheetData>
      <sheetData sheetId="223"/>
      <sheetData sheetId="224"/>
      <sheetData sheetId="225"/>
      <sheetData sheetId="226"/>
      <sheetData sheetId="227"/>
      <sheetData sheetId="228"/>
      <sheetData sheetId="229"/>
      <sheetData sheetId="230">
        <row r="21">
          <cell r="C21" t="str">
            <v>Year</v>
          </cell>
        </row>
      </sheetData>
      <sheetData sheetId="231">
        <row r="21">
          <cell r="C21" t="str">
            <v>Year</v>
          </cell>
        </row>
      </sheetData>
      <sheetData sheetId="232">
        <row r="21">
          <cell r="C21" t="str">
            <v>Year</v>
          </cell>
        </row>
      </sheetData>
      <sheetData sheetId="233">
        <row r="21">
          <cell r="C21" t="str">
            <v>Year</v>
          </cell>
        </row>
      </sheetData>
      <sheetData sheetId="234">
        <row r="21">
          <cell r="C21" t="str">
            <v>Year</v>
          </cell>
        </row>
      </sheetData>
      <sheetData sheetId="235">
        <row r="21">
          <cell r="C21" t="str">
            <v>Year</v>
          </cell>
        </row>
      </sheetData>
      <sheetData sheetId="236">
        <row r="21">
          <cell r="C21" t="str">
            <v>Year</v>
          </cell>
        </row>
      </sheetData>
      <sheetData sheetId="237"/>
      <sheetData sheetId="238">
        <row r="190">
          <cell r="J190">
            <v>39538</v>
          </cell>
        </row>
      </sheetData>
      <sheetData sheetId="239">
        <row r="25">
          <cell r="W25">
            <v>39538</v>
          </cell>
        </row>
      </sheetData>
      <sheetData sheetId="240" refreshError="1"/>
      <sheetData sheetId="241" refreshError="1"/>
      <sheetData sheetId="242">
        <row r="1">
          <cell r="B1" t="str">
            <v>no</v>
          </cell>
        </row>
      </sheetData>
      <sheetData sheetId="243">
        <row r="1">
          <cell r="B1" t="str">
            <v>no</v>
          </cell>
        </row>
      </sheetData>
      <sheetData sheetId="244">
        <row r="1">
          <cell r="B1" t="str">
            <v>no</v>
          </cell>
        </row>
      </sheetData>
      <sheetData sheetId="245">
        <row r="1">
          <cell r="B1" t="str">
            <v>no</v>
          </cell>
        </row>
      </sheetData>
      <sheetData sheetId="246">
        <row r="1">
          <cell r="B1" t="str">
            <v>no</v>
          </cell>
        </row>
      </sheetData>
      <sheetData sheetId="247">
        <row r="25">
          <cell r="W25">
            <v>39538</v>
          </cell>
        </row>
      </sheetData>
      <sheetData sheetId="248">
        <row r="1">
          <cell r="B1" t="str">
            <v>no</v>
          </cell>
        </row>
      </sheetData>
      <sheetData sheetId="249">
        <row r="1">
          <cell r="B1" t="str">
            <v>no</v>
          </cell>
        </row>
      </sheetData>
      <sheetData sheetId="250">
        <row r="21">
          <cell r="C21" t="str">
            <v>Year</v>
          </cell>
        </row>
      </sheetData>
      <sheetData sheetId="251">
        <row r="1">
          <cell r="B1" t="str">
            <v>no</v>
          </cell>
        </row>
      </sheetData>
      <sheetData sheetId="252">
        <row r="25">
          <cell r="W25">
            <v>39538</v>
          </cell>
        </row>
      </sheetData>
      <sheetData sheetId="253">
        <row r="21">
          <cell r="C21" t="str">
            <v>Year</v>
          </cell>
        </row>
      </sheetData>
      <sheetData sheetId="254">
        <row r="21">
          <cell r="C21" t="str">
            <v>Year</v>
          </cell>
        </row>
      </sheetData>
      <sheetData sheetId="255">
        <row r="21">
          <cell r="C21" t="str">
            <v>Year</v>
          </cell>
        </row>
      </sheetData>
      <sheetData sheetId="256">
        <row r="1">
          <cell r="B1" t="str">
            <v>no</v>
          </cell>
        </row>
      </sheetData>
      <sheetData sheetId="257">
        <row r="1">
          <cell r="B1" t="str">
            <v>no</v>
          </cell>
        </row>
      </sheetData>
      <sheetData sheetId="258">
        <row r="25">
          <cell r="W25">
            <v>39538</v>
          </cell>
        </row>
      </sheetData>
      <sheetData sheetId="259">
        <row r="21">
          <cell r="C21" t="str">
            <v>Year</v>
          </cell>
        </row>
      </sheetData>
      <sheetData sheetId="260">
        <row r="21">
          <cell r="C21" t="str">
            <v>Year</v>
          </cell>
        </row>
      </sheetData>
      <sheetData sheetId="261">
        <row r="21">
          <cell r="C21" t="str">
            <v>Year</v>
          </cell>
        </row>
      </sheetData>
      <sheetData sheetId="262">
        <row r="21">
          <cell r="C21" t="str">
            <v>Year</v>
          </cell>
        </row>
      </sheetData>
      <sheetData sheetId="263">
        <row r="25">
          <cell r="W25">
            <v>39538</v>
          </cell>
        </row>
      </sheetData>
      <sheetData sheetId="264">
        <row r="190">
          <cell r="J190">
            <v>39538</v>
          </cell>
        </row>
      </sheetData>
      <sheetData sheetId="265">
        <row r="25">
          <cell r="W25">
            <v>39538</v>
          </cell>
        </row>
      </sheetData>
      <sheetData sheetId="266">
        <row r="1">
          <cell r="B1" t="str">
            <v>no</v>
          </cell>
        </row>
      </sheetData>
      <sheetData sheetId="267">
        <row r="21">
          <cell r="C21" t="str">
            <v>Year</v>
          </cell>
        </row>
      </sheetData>
      <sheetData sheetId="268">
        <row r="1">
          <cell r="B1" t="str">
            <v>no</v>
          </cell>
        </row>
      </sheetData>
      <sheetData sheetId="269">
        <row r="1">
          <cell r="B1" t="str">
            <v>no</v>
          </cell>
        </row>
      </sheetData>
      <sheetData sheetId="270">
        <row r="1">
          <cell r="B1" t="str">
            <v>no</v>
          </cell>
        </row>
      </sheetData>
      <sheetData sheetId="271">
        <row r="1">
          <cell r="B1" t="str">
            <v>no</v>
          </cell>
        </row>
      </sheetData>
      <sheetData sheetId="272">
        <row r="1">
          <cell r="B1" t="str">
            <v>no</v>
          </cell>
        </row>
      </sheetData>
      <sheetData sheetId="273">
        <row r="21">
          <cell r="C21" t="str">
            <v>Year</v>
          </cell>
        </row>
      </sheetData>
      <sheetData sheetId="274">
        <row r="1">
          <cell r="B1" t="str">
            <v>no</v>
          </cell>
        </row>
      </sheetData>
      <sheetData sheetId="275">
        <row r="1">
          <cell r="B1" t="str">
            <v>no</v>
          </cell>
        </row>
      </sheetData>
      <sheetData sheetId="276">
        <row r="21">
          <cell r="C21" t="str">
            <v>Year</v>
          </cell>
        </row>
      </sheetData>
      <sheetData sheetId="277">
        <row r="1">
          <cell r="B1" t="str">
            <v>no</v>
          </cell>
        </row>
      </sheetData>
      <sheetData sheetId="278">
        <row r="25">
          <cell r="W25">
            <v>39538</v>
          </cell>
        </row>
      </sheetData>
      <sheetData sheetId="279">
        <row r="21">
          <cell r="C21" t="str">
            <v>Year</v>
          </cell>
        </row>
      </sheetData>
      <sheetData sheetId="280">
        <row r="21">
          <cell r="C21" t="str">
            <v>Year</v>
          </cell>
        </row>
      </sheetData>
      <sheetData sheetId="281">
        <row r="21">
          <cell r="C21" t="str">
            <v>Year</v>
          </cell>
        </row>
      </sheetData>
      <sheetData sheetId="282">
        <row r="1">
          <cell r="B1" t="str">
            <v>no</v>
          </cell>
        </row>
      </sheetData>
      <sheetData sheetId="283">
        <row r="21">
          <cell r="C21" t="str">
            <v>Year</v>
          </cell>
        </row>
      </sheetData>
      <sheetData sheetId="284">
        <row r="21">
          <cell r="C21" t="str">
            <v>Year</v>
          </cell>
        </row>
      </sheetData>
      <sheetData sheetId="285">
        <row r="21">
          <cell r="C21" t="str">
            <v>Year</v>
          </cell>
        </row>
      </sheetData>
      <sheetData sheetId="286">
        <row r="21">
          <cell r="C21" t="str">
            <v>Year</v>
          </cell>
        </row>
      </sheetData>
      <sheetData sheetId="287">
        <row r="21">
          <cell r="C21" t="str">
            <v>Year</v>
          </cell>
        </row>
      </sheetData>
      <sheetData sheetId="288">
        <row r="21">
          <cell r="C21" t="str">
            <v>Year</v>
          </cell>
        </row>
      </sheetData>
      <sheetData sheetId="289">
        <row r="25">
          <cell r="W25">
            <v>39538</v>
          </cell>
        </row>
      </sheetData>
      <sheetData sheetId="290">
        <row r="190">
          <cell r="J190">
            <v>39538</v>
          </cell>
        </row>
      </sheetData>
      <sheetData sheetId="291">
        <row r="1">
          <cell r="B1" t="str">
            <v>no</v>
          </cell>
        </row>
      </sheetData>
      <sheetData sheetId="292">
        <row r="21">
          <cell r="C21" t="str">
            <v>Year</v>
          </cell>
        </row>
      </sheetData>
      <sheetData sheetId="293">
        <row r="1">
          <cell r="B1" t="str">
            <v>no</v>
          </cell>
        </row>
      </sheetData>
      <sheetData sheetId="294">
        <row r="1">
          <cell r="B1" t="str">
            <v>no</v>
          </cell>
        </row>
      </sheetData>
      <sheetData sheetId="295">
        <row r="1">
          <cell r="B1" t="str">
            <v>no</v>
          </cell>
        </row>
      </sheetData>
      <sheetData sheetId="296">
        <row r="1">
          <cell r="B1" t="str">
            <v>no</v>
          </cell>
        </row>
      </sheetData>
      <sheetData sheetId="297">
        <row r="1">
          <cell r="B1" t="str">
            <v>no</v>
          </cell>
        </row>
      </sheetData>
      <sheetData sheetId="298">
        <row r="21">
          <cell r="C21" t="str">
            <v>Year</v>
          </cell>
        </row>
      </sheetData>
      <sheetData sheetId="299">
        <row r="25">
          <cell r="W25">
            <v>39538</v>
          </cell>
        </row>
      </sheetData>
      <sheetData sheetId="300">
        <row r="1">
          <cell r="B1" t="str">
            <v>no</v>
          </cell>
        </row>
      </sheetData>
      <sheetData sheetId="301">
        <row r="1">
          <cell r="B1" t="str">
            <v>no</v>
          </cell>
        </row>
      </sheetData>
      <sheetData sheetId="302">
        <row r="21">
          <cell r="C21" t="str">
            <v>Year</v>
          </cell>
        </row>
      </sheetData>
      <sheetData sheetId="303">
        <row r="25">
          <cell r="W25">
            <v>39538</v>
          </cell>
        </row>
      </sheetData>
      <sheetData sheetId="304">
        <row r="25">
          <cell r="W25">
            <v>39538</v>
          </cell>
        </row>
      </sheetData>
      <sheetData sheetId="305"/>
      <sheetData sheetId="306"/>
      <sheetData sheetId="307"/>
      <sheetData sheetId="308">
        <row r="21">
          <cell r="C21" t="str">
            <v>Year</v>
          </cell>
        </row>
      </sheetData>
      <sheetData sheetId="309">
        <row r="21">
          <cell r="C21" t="str">
            <v>Year</v>
          </cell>
        </row>
      </sheetData>
      <sheetData sheetId="310">
        <row r="21">
          <cell r="C21" t="str">
            <v>Year</v>
          </cell>
        </row>
      </sheetData>
      <sheetData sheetId="311">
        <row r="21">
          <cell r="C21" t="str">
            <v>Year</v>
          </cell>
        </row>
      </sheetData>
      <sheetData sheetId="312">
        <row r="21">
          <cell r="C21" t="str">
            <v>Year</v>
          </cell>
        </row>
      </sheetData>
      <sheetData sheetId="313">
        <row r="21">
          <cell r="C21" t="str">
            <v>Year</v>
          </cell>
        </row>
      </sheetData>
      <sheetData sheetId="314">
        <row r="21">
          <cell r="C21" t="str">
            <v>Year</v>
          </cell>
        </row>
      </sheetData>
      <sheetData sheetId="315">
        <row r="190">
          <cell r="J190">
            <v>39538</v>
          </cell>
        </row>
      </sheetData>
      <sheetData sheetId="316">
        <row r="190">
          <cell r="J190">
            <v>39538</v>
          </cell>
        </row>
      </sheetData>
      <sheetData sheetId="317">
        <row r="1">
          <cell r="B1" t="str">
            <v>no</v>
          </cell>
        </row>
      </sheetData>
      <sheetData sheetId="318">
        <row r="21">
          <cell r="C21" t="str">
            <v>Year</v>
          </cell>
        </row>
      </sheetData>
      <sheetData sheetId="319">
        <row r="1">
          <cell r="B1" t="str">
            <v>no</v>
          </cell>
        </row>
      </sheetData>
      <sheetData sheetId="320">
        <row r="25">
          <cell r="W25">
            <v>39538</v>
          </cell>
        </row>
      </sheetData>
      <sheetData sheetId="321">
        <row r="1">
          <cell r="B1" t="str">
            <v>no</v>
          </cell>
        </row>
      </sheetData>
      <sheetData sheetId="322">
        <row r="21">
          <cell r="C21" t="str">
            <v>Year</v>
          </cell>
        </row>
      </sheetData>
      <sheetData sheetId="323">
        <row r="190">
          <cell r="J190">
            <v>39538</v>
          </cell>
        </row>
      </sheetData>
      <sheetData sheetId="324">
        <row r="25">
          <cell r="W25">
            <v>39538</v>
          </cell>
        </row>
      </sheetData>
      <sheetData sheetId="325"/>
      <sheetData sheetId="326"/>
      <sheetData sheetId="327"/>
      <sheetData sheetId="328"/>
      <sheetData sheetId="329"/>
      <sheetData sheetId="330"/>
      <sheetData sheetId="331"/>
      <sheetData sheetId="332">
        <row r="21">
          <cell r="C21" t="str">
            <v>Year</v>
          </cell>
        </row>
      </sheetData>
      <sheetData sheetId="333">
        <row r="21">
          <cell r="C21" t="str">
            <v>Year</v>
          </cell>
        </row>
      </sheetData>
      <sheetData sheetId="334">
        <row r="21">
          <cell r="C21" t="str">
            <v>Year</v>
          </cell>
        </row>
      </sheetData>
      <sheetData sheetId="335">
        <row r="190">
          <cell r="J190">
            <v>39538</v>
          </cell>
        </row>
      </sheetData>
      <sheetData sheetId="336"/>
      <sheetData sheetId="337">
        <row r="190">
          <cell r="J190">
            <v>39538</v>
          </cell>
        </row>
      </sheetData>
      <sheetData sheetId="338">
        <row r="25">
          <cell r="W25">
            <v>39538</v>
          </cell>
        </row>
      </sheetData>
      <sheetData sheetId="339"/>
      <sheetData sheetId="340">
        <row r="1">
          <cell r="B1" t="str">
            <v>no</v>
          </cell>
        </row>
      </sheetData>
      <sheetData sheetId="341">
        <row r="21">
          <cell r="C21" t="str">
            <v>Year</v>
          </cell>
        </row>
      </sheetData>
      <sheetData sheetId="342">
        <row r="1">
          <cell r="B1" t="str">
            <v>no</v>
          </cell>
        </row>
      </sheetData>
      <sheetData sheetId="343">
        <row r="21">
          <cell r="C21" t="str">
            <v>Year</v>
          </cell>
        </row>
      </sheetData>
      <sheetData sheetId="344">
        <row r="1">
          <cell r="B1" t="str">
            <v>no</v>
          </cell>
        </row>
      </sheetData>
      <sheetData sheetId="345">
        <row r="25">
          <cell r="W25">
            <v>39538</v>
          </cell>
        </row>
      </sheetData>
      <sheetData sheetId="346">
        <row r="1">
          <cell r="B1" t="str">
            <v>no</v>
          </cell>
        </row>
      </sheetData>
      <sheetData sheetId="347">
        <row r="21">
          <cell r="C21" t="str">
            <v>Year</v>
          </cell>
        </row>
      </sheetData>
      <sheetData sheetId="348">
        <row r="190">
          <cell r="J190">
            <v>39538</v>
          </cell>
        </row>
      </sheetData>
      <sheetData sheetId="349">
        <row r="1">
          <cell r="B1" t="str">
            <v>no</v>
          </cell>
        </row>
      </sheetData>
      <sheetData sheetId="350">
        <row r="25">
          <cell r="W25">
            <v>39538</v>
          </cell>
        </row>
      </sheetData>
      <sheetData sheetId="351">
        <row r="21">
          <cell r="C21" t="str">
            <v>Year</v>
          </cell>
        </row>
      </sheetData>
      <sheetData sheetId="352">
        <row r="21">
          <cell r="C21" t="str">
            <v>Year</v>
          </cell>
        </row>
      </sheetData>
      <sheetData sheetId="353">
        <row r="21">
          <cell r="C21" t="str">
            <v>Year</v>
          </cell>
        </row>
      </sheetData>
      <sheetData sheetId="354">
        <row r="1">
          <cell r="B1" t="str">
            <v>no</v>
          </cell>
        </row>
      </sheetData>
      <sheetData sheetId="355">
        <row r="1">
          <cell r="B1" t="str">
            <v>no</v>
          </cell>
        </row>
      </sheetData>
      <sheetData sheetId="356">
        <row r="25">
          <cell r="W25">
            <v>39538</v>
          </cell>
        </row>
      </sheetData>
      <sheetData sheetId="357">
        <row r="21">
          <cell r="C21" t="str">
            <v>Year</v>
          </cell>
        </row>
      </sheetData>
      <sheetData sheetId="358">
        <row r="21">
          <cell r="C21" t="str">
            <v>Year</v>
          </cell>
        </row>
      </sheetData>
      <sheetData sheetId="359">
        <row r="21">
          <cell r="C21" t="str">
            <v>Year</v>
          </cell>
        </row>
      </sheetData>
      <sheetData sheetId="360">
        <row r="190">
          <cell r="J190">
            <v>39538</v>
          </cell>
        </row>
      </sheetData>
      <sheetData sheetId="361">
        <row r="25">
          <cell r="W25">
            <v>39538</v>
          </cell>
        </row>
      </sheetData>
      <sheetData sheetId="362">
        <row r="190">
          <cell r="J190">
            <v>39538</v>
          </cell>
        </row>
      </sheetData>
      <sheetData sheetId="363">
        <row r="25">
          <cell r="W25">
            <v>39538</v>
          </cell>
        </row>
      </sheetData>
      <sheetData sheetId="364"/>
      <sheetData sheetId="365"/>
      <sheetData sheetId="366">
        <row r="1">
          <cell r="B1" t="str">
            <v>no</v>
          </cell>
        </row>
      </sheetData>
      <sheetData sheetId="367">
        <row r="21">
          <cell r="C21" t="str">
            <v>Year</v>
          </cell>
        </row>
      </sheetData>
      <sheetData sheetId="368">
        <row r="1">
          <cell r="B1" t="str">
            <v>no</v>
          </cell>
        </row>
      </sheetData>
      <sheetData sheetId="369">
        <row r="21">
          <cell r="C21" t="str">
            <v>Year</v>
          </cell>
        </row>
      </sheetData>
      <sheetData sheetId="370">
        <row r="1">
          <cell r="B1" t="str">
            <v>no</v>
          </cell>
        </row>
      </sheetData>
      <sheetData sheetId="371">
        <row r="25">
          <cell r="W25">
            <v>39538</v>
          </cell>
        </row>
      </sheetData>
      <sheetData sheetId="372">
        <row r="1">
          <cell r="B1" t="str">
            <v>no</v>
          </cell>
        </row>
      </sheetData>
      <sheetData sheetId="373">
        <row r="21">
          <cell r="C21" t="str">
            <v>Year</v>
          </cell>
        </row>
      </sheetData>
      <sheetData sheetId="374">
        <row r="190">
          <cell r="J190">
            <v>39538</v>
          </cell>
        </row>
      </sheetData>
      <sheetData sheetId="375">
        <row r="1">
          <cell r="B1" t="str">
            <v>no</v>
          </cell>
        </row>
      </sheetData>
      <sheetData sheetId="376">
        <row r="25">
          <cell r="W25">
            <v>39538</v>
          </cell>
        </row>
      </sheetData>
      <sheetData sheetId="377">
        <row r="21">
          <cell r="C21" t="str">
            <v>Year</v>
          </cell>
        </row>
      </sheetData>
      <sheetData sheetId="378">
        <row r="21">
          <cell r="C21" t="str">
            <v>Year</v>
          </cell>
        </row>
      </sheetData>
      <sheetData sheetId="379">
        <row r="21">
          <cell r="C21" t="str">
            <v>Year</v>
          </cell>
        </row>
      </sheetData>
      <sheetData sheetId="380">
        <row r="1">
          <cell r="B1" t="str">
            <v>no</v>
          </cell>
        </row>
      </sheetData>
      <sheetData sheetId="381">
        <row r="1">
          <cell r="B1" t="str">
            <v>no</v>
          </cell>
        </row>
      </sheetData>
      <sheetData sheetId="382">
        <row r="25">
          <cell r="W25">
            <v>39538</v>
          </cell>
        </row>
      </sheetData>
      <sheetData sheetId="383">
        <row r="21">
          <cell r="C21" t="str">
            <v>Year</v>
          </cell>
        </row>
      </sheetData>
      <sheetData sheetId="384">
        <row r="21">
          <cell r="C21" t="str">
            <v>Year</v>
          </cell>
        </row>
      </sheetData>
      <sheetData sheetId="385">
        <row r="21">
          <cell r="C21" t="str">
            <v>Year</v>
          </cell>
        </row>
      </sheetData>
      <sheetData sheetId="386">
        <row r="190">
          <cell r="J190">
            <v>39538</v>
          </cell>
        </row>
      </sheetData>
      <sheetData sheetId="387">
        <row r="25">
          <cell r="W25">
            <v>39538</v>
          </cell>
        </row>
      </sheetData>
      <sheetData sheetId="388">
        <row r="190">
          <cell r="J190">
            <v>39538</v>
          </cell>
        </row>
      </sheetData>
      <sheetData sheetId="389">
        <row r="25">
          <cell r="W25">
            <v>39538</v>
          </cell>
        </row>
      </sheetData>
      <sheetData sheetId="390">
        <row r="25">
          <cell r="W25">
            <v>39538</v>
          </cell>
        </row>
      </sheetData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>
        <row r="1">
          <cell r="B1" t="str">
            <v>no</v>
          </cell>
        </row>
      </sheetData>
      <sheetData sheetId="413">
        <row r="21">
          <cell r="C21" t="str">
            <v>Year</v>
          </cell>
        </row>
      </sheetData>
      <sheetData sheetId="414">
        <row r="1">
          <cell r="B1" t="str">
            <v>no</v>
          </cell>
        </row>
      </sheetData>
      <sheetData sheetId="415">
        <row r="21">
          <cell r="C21" t="str">
            <v>Year</v>
          </cell>
        </row>
      </sheetData>
      <sheetData sheetId="416">
        <row r="1">
          <cell r="B1" t="str">
            <v>no</v>
          </cell>
        </row>
      </sheetData>
      <sheetData sheetId="417">
        <row r="25">
          <cell r="W25">
            <v>39538</v>
          </cell>
        </row>
      </sheetData>
      <sheetData sheetId="418">
        <row r="1">
          <cell r="B1" t="str">
            <v>no</v>
          </cell>
        </row>
      </sheetData>
      <sheetData sheetId="419">
        <row r="21">
          <cell r="C21" t="str">
            <v>Year</v>
          </cell>
        </row>
      </sheetData>
      <sheetData sheetId="420">
        <row r="190">
          <cell r="J190">
            <v>39538</v>
          </cell>
        </row>
      </sheetData>
      <sheetData sheetId="421">
        <row r="1">
          <cell r="B1" t="str">
            <v>no</v>
          </cell>
        </row>
      </sheetData>
      <sheetData sheetId="422">
        <row r="25">
          <cell r="W25">
            <v>39538</v>
          </cell>
        </row>
      </sheetData>
      <sheetData sheetId="423">
        <row r="21">
          <cell r="C21" t="str">
            <v>Year</v>
          </cell>
        </row>
      </sheetData>
      <sheetData sheetId="424">
        <row r="21">
          <cell r="C21" t="str">
            <v>Year</v>
          </cell>
        </row>
      </sheetData>
      <sheetData sheetId="425">
        <row r="21">
          <cell r="C21" t="str">
            <v>Year</v>
          </cell>
        </row>
      </sheetData>
      <sheetData sheetId="426">
        <row r="1">
          <cell r="B1" t="str">
            <v>no</v>
          </cell>
        </row>
      </sheetData>
      <sheetData sheetId="427">
        <row r="1">
          <cell r="B1" t="str">
            <v>no</v>
          </cell>
        </row>
      </sheetData>
      <sheetData sheetId="428">
        <row r="25">
          <cell r="W25">
            <v>39538</v>
          </cell>
        </row>
      </sheetData>
      <sheetData sheetId="429">
        <row r="21">
          <cell r="C21" t="str">
            <v>Year</v>
          </cell>
        </row>
      </sheetData>
      <sheetData sheetId="430">
        <row r="21">
          <cell r="C21" t="str">
            <v>Year</v>
          </cell>
        </row>
      </sheetData>
      <sheetData sheetId="431">
        <row r="21">
          <cell r="C21" t="str">
            <v>Year</v>
          </cell>
        </row>
      </sheetData>
      <sheetData sheetId="432">
        <row r="190">
          <cell r="J190">
            <v>39538</v>
          </cell>
        </row>
      </sheetData>
      <sheetData sheetId="433">
        <row r="25">
          <cell r="W25">
            <v>39538</v>
          </cell>
        </row>
      </sheetData>
      <sheetData sheetId="434">
        <row r="190">
          <cell r="J190">
            <v>39538</v>
          </cell>
        </row>
      </sheetData>
      <sheetData sheetId="435">
        <row r="25">
          <cell r="W25">
            <v>39538</v>
          </cell>
        </row>
      </sheetData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>
        <row r="1">
          <cell r="B1" t="str">
            <v>no</v>
          </cell>
        </row>
      </sheetData>
      <sheetData sheetId="459">
        <row r="21">
          <cell r="C21" t="str">
            <v>Year</v>
          </cell>
        </row>
      </sheetData>
      <sheetData sheetId="460">
        <row r="1">
          <cell r="B1" t="str">
            <v>no</v>
          </cell>
        </row>
      </sheetData>
      <sheetData sheetId="461">
        <row r="21">
          <cell r="C21" t="str">
            <v>Year</v>
          </cell>
        </row>
      </sheetData>
      <sheetData sheetId="462">
        <row r="1">
          <cell r="B1" t="str">
            <v>no</v>
          </cell>
        </row>
      </sheetData>
      <sheetData sheetId="463">
        <row r="25">
          <cell r="W25">
            <v>39538</v>
          </cell>
        </row>
      </sheetData>
      <sheetData sheetId="464">
        <row r="1">
          <cell r="B1" t="str">
            <v>no</v>
          </cell>
        </row>
      </sheetData>
      <sheetData sheetId="465">
        <row r="21">
          <cell r="C21" t="str">
            <v>Year</v>
          </cell>
        </row>
      </sheetData>
      <sheetData sheetId="466">
        <row r="190">
          <cell r="J190">
            <v>39538</v>
          </cell>
        </row>
      </sheetData>
      <sheetData sheetId="467">
        <row r="1">
          <cell r="B1" t="str">
            <v>no</v>
          </cell>
        </row>
      </sheetData>
      <sheetData sheetId="468">
        <row r="25">
          <cell r="W25">
            <v>39538</v>
          </cell>
        </row>
      </sheetData>
      <sheetData sheetId="469">
        <row r="21">
          <cell r="C21" t="str">
            <v>Year</v>
          </cell>
        </row>
      </sheetData>
      <sheetData sheetId="470">
        <row r="21">
          <cell r="C21" t="str">
            <v>Year</v>
          </cell>
        </row>
      </sheetData>
      <sheetData sheetId="471">
        <row r="21">
          <cell r="C21" t="str">
            <v>Year</v>
          </cell>
        </row>
      </sheetData>
      <sheetData sheetId="472">
        <row r="1">
          <cell r="B1" t="str">
            <v>no</v>
          </cell>
        </row>
      </sheetData>
      <sheetData sheetId="473">
        <row r="1">
          <cell r="B1" t="str">
            <v>no</v>
          </cell>
        </row>
      </sheetData>
      <sheetData sheetId="474">
        <row r="25">
          <cell r="W25">
            <v>39538</v>
          </cell>
        </row>
      </sheetData>
      <sheetData sheetId="475">
        <row r="21">
          <cell r="C21" t="str">
            <v>Year</v>
          </cell>
        </row>
      </sheetData>
      <sheetData sheetId="476">
        <row r="21">
          <cell r="C21" t="str">
            <v>Year</v>
          </cell>
        </row>
      </sheetData>
      <sheetData sheetId="477">
        <row r="21">
          <cell r="C21" t="str">
            <v>Year</v>
          </cell>
        </row>
      </sheetData>
      <sheetData sheetId="478">
        <row r="190">
          <cell r="J190">
            <v>39538</v>
          </cell>
        </row>
      </sheetData>
      <sheetData sheetId="479">
        <row r="25">
          <cell r="W25">
            <v>39538</v>
          </cell>
        </row>
      </sheetData>
      <sheetData sheetId="480">
        <row r="190">
          <cell r="J190">
            <v>39538</v>
          </cell>
        </row>
      </sheetData>
      <sheetData sheetId="481">
        <row r="25">
          <cell r="W25">
            <v>39538</v>
          </cell>
        </row>
      </sheetData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>
        <row r="1">
          <cell r="B1" t="str">
            <v>no</v>
          </cell>
        </row>
      </sheetData>
      <sheetData sheetId="505">
        <row r="21">
          <cell r="C21" t="str">
            <v>Year</v>
          </cell>
        </row>
      </sheetData>
      <sheetData sheetId="506">
        <row r="1">
          <cell r="B1" t="str">
            <v>no</v>
          </cell>
        </row>
      </sheetData>
      <sheetData sheetId="507">
        <row r="21">
          <cell r="C21" t="str">
            <v>Year</v>
          </cell>
        </row>
      </sheetData>
      <sheetData sheetId="508">
        <row r="190">
          <cell r="J190">
            <v>39538</v>
          </cell>
        </row>
      </sheetData>
      <sheetData sheetId="509">
        <row r="25">
          <cell r="W25">
            <v>39538</v>
          </cell>
        </row>
      </sheetData>
      <sheetData sheetId="510">
        <row r="1">
          <cell r="B1" t="str">
            <v>no</v>
          </cell>
        </row>
      </sheetData>
      <sheetData sheetId="511">
        <row r="21">
          <cell r="C21" t="str">
            <v>Year</v>
          </cell>
        </row>
      </sheetData>
      <sheetData sheetId="512">
        <row r="190">
          <cell r="J190">
            <v>39538</v>
          </cell>
        </row>
      </sheetData>
      <sheetData sheetId="513">
        <row r="25">
          <cell r="W25">
            <v>39538</v>
          </cell>
        </row>
      </sheetData>
      <sheetData sheetId="514"/>
      <sheetData sheetId="515"/>
      <sheetData sheetId="516"/>
      <sheetData sheetId="517"/>
      <sheetData sheetId="518"/>
      <sheetData sheetId="519">
        <row r="1">
          <cell r="B1" t="str">
            <v>no</v>
          </cell>
        </row>
      </sheetData>
      <sheetData sheetId="520"/>
      <sheetData sheetId="521">
        <row r="21">
          <cell r="C21" t="str">
            <v>Year</v>
          </cell>
        </row>
      </sheetData>
      <sheetData sheetId="522">
        <row r="21">
          <cell r="C21" t="str">
            <v>Year</v>
          </cell>
        </row>
      </sheetData>
      <sheetData sheetId="523">
        <row r="21">
          <cell r="C21" t="str">
            <v>Year</v>
          </cell>
        </row>
      </sheetData>
      <sheetData sheetId="524">
        <row r="190">
          <cell r="J190">
            <v>39538</v>
          </cell>
        </row>
      </sheetData>
      <sheetData sheetId="525">
        <row r="190">
          <cell r="J190">
            <v>39538</v>
          </cell>
        </row>
      </sheetData>
      <sheetData sheetId="526">
        <row r="190">
          <cell r="J190">
            <v>39538</v>
          </cell>
        </row>
      </sheetData>
      <sheetData sheetId="527">
        <row r="25">
          <cell r="W25">
            <v>39538</v>
          </cell>
        </row>
      </sheetData>
      <sheetData sheetId="528">
        <row r="25">
          <cell r="W25">
            <v>39538</v>
          </cell>
        </row>
      </sheetData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>
        <row r="1">
          <cell r="B1" t="str">
            <v>no</v>
          </cell>
        </row>
      </sheetData>
      <sheetData sheetId="551">
        <row r="21">
          <cell r="C21" t="str">
            <v>Year</v>
          </cell>
        </row>
      </sheetData>
      <sheetData sheetId="552">
        <row r="1">
          <cell r="B1" t="str">
            <v>no</v>
          </cell>
        </row>
      </sheetData>
      <sheetData sheetId="553">
        <row r="21">
          <cell r="C21" t="str">
            <v>Year</v>
          </cell>
        </row>
      </sheetData>
      <sheetData sheetId="554">
        <row r="1">
          <cell r="B1" t="str">
            <v>no</v>
          </cell>
        </row>
      </sheetData>
      <sheetData sheetId="555">
        <row r="25">
          <cell r="W25">
            <v>39538</v>
          </cell>
        </row>
      </sheetData>
      <sheetData sheetId="556">
        <row r="1">
          <cell r="B1" t="str">
            <v>no</v>
          </cell>
        </row>
      </sheetData>
      <sheetData sheetId="557">
        <row r="21">
          <cell r="C21" t="str">
            <v>Year</v>
          </cell>
        </row>
      </sheetData>
      <sheetData sheetId="558">
        <row r="190">
          <cell r="J190">
            <v>39538</v>
          </cell>
        </row>
      </sheetData>
      <sheetData sheetId="559">
        <row r="1">
          <cell r="B1" t="str">
            <v>no</v>
          </cell>
        </row>
      </sheetData>
      <sheetData sheetId="560">
        <row r="25">
          <cell r="W25">
            <v>39538</v>
          </cell>
        </row>
      </sheetData>
      <sheetData sheetId="561">
        <row r="21">
          <cell r="C21" t="str">
            <v>Year</v>
          </cell>
        </row>
      </sheetData>
      <sheetData sheetId="562">
        <row r="21">
          <cell r="C21" t="str">
            <v>Year</v>
          </cell>
        </row>
      </sheetData>
      <sheetData sheetId="563">
        <row r="21">
          <cell r="C21" t="str">
            <v>Year</v>
          </cell>
        </row>
      </sheetData>
      <sheetData sheetId="564">
        <row r="1">
          <cell r="B1" t="str">
            <v>no</v>
          </cell>
        </row>
      </sheetData>
      <sheetData sheetId="565">
        <row r="1">
          <cell r="B1" t="str">
            <v>no</v>
          </cell>
        </row>
      </sheetData>
      <sheetData sheetId="566">
        <row r="25">
          <cell r="W25">
            <v>39538</v>
          </cell>
        </row>
      </sheetData>
      <sheetData sheetId="567">
        <row r="21">
          <cell r="C21" t="str">
            <v>Year</v>
          </cell>
        </row>
      </sheetData>
      <sheetData sheetId="568">
        <row r="21">
          <cell r="C21" t="str">
            <v>Year</v>
          </cell>
        </row>
      </sheetData>
      <sheetData sheetId="569">
        <row r="21">
          <cell r="C21" t="str">
            <v>Year</v>
          </cell>
        </row>
      </sheetData>
      <sheetData sheetId="570">
        <row r="190">
          <cell r="J190">
            <v>39538</v>
          </cell>
        </row>
      </sheetData>
      <sheetData sheetId="571">
        <row r="25">
          <cell r="W25">
            <v>39538</v>
          </cell>
        </row>
      </sheetData>
      <sheetData sheetId="572">
        <row r="190">
          <cell r="J190">
            <v>39538</v>
          </cell>
        </row>
      </sheetData>
      <sheetData sheetId="573">
        <row r="25">
          <cell r="W25">
            <v>39538</v>
          </cell>
        </row>
      </sheetData>
      <sheetData sheetId="574">
        <row r="25">
          <cell r="W25">
            <v>39538</v>
          </cell>
        </row>
      </sheetData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>
        <row r="1">
          <cell r="B1" t="str">
            <v>no</v>
          </cell>
        </row>
      </sheetData>
      <sheetData sheetId="605">
        <row r="21">
          <cell r="C21" t="str">
            <v>Year</v>
          </cell>
        </row>
      </sheetData>
      <sheetData sheetId="606">
        <row r="1">
          <cell r="B1" t="str">
            <v>no</v>
          </cell>
        </row>
      </sheetData>
      <sheetData sheetId="607">
        <row r="21">
          <cell r="C21" t="str">
            <v>Year</v>
          </cell>
        </row>
      </sheetData>
      <sheetData sheetId="608">
        <row r="1">
          <cell r="B1" t="str">
            <v>no</v>
          </cell>
        </row>
      </sheetData>
      <sheetData sheetId="609">
        <row r="25">
          <cell r="W25">
            <v>39538</v>
          </cell>
        </row>
      </sheetData>
      <sheetData sheetId="610">
        <row r="1">
          <cell r="B1" t="str">
            <v>no</v>
          </cell>
        </row>
      </sheetData>
      <sheetData sheetId="611">
        <row r="21">
          <cell r="C21" t="str">
            <v>Year</v>
          </cell>
        </row>
      </sheetData>
      <sheetData sheetId="612">
        <row r="190">
          <cell r="J190">
            <v>39538</v>
          </cell>
        </row>
      </sheetData>
      <sheetData sheetId="613">
        <row r="1">
          <cell r="B1" t="str">
            <v>no</v>
          </cell>
        </row>
      </sheetData>
      <sheetData sheetId="614">
        <row r="25">
          <cell r="W25">
            <v>39538</v>
          </cell>
        </row>
      </sheetData>
      <sheetData sheetId="615">
        <row r="21">
          <cell r="C21" t="str">
            <v>Year</v>
          </cell>
        </row>
      </sheetData>
      <sheetData sheetId="616">
        <row r="21">
          <cell r="C21" t="str">
            <v>Year</v>
          </cell>
        </row>
      </sheetData>
      <sheetData sheetId="617">
        <row r="21">
          <cell r="C21" t="str">
            <v>Year</v>
          </cell>
        </row>
      </sheetData>
      <sheetData sheetId="618">
        <row r="1">
          <cell r="B1" t="str">
            <v>no</v>
          </cell>
        </row>
      </sheetData>
      <sheetData sheetId="619">
        <row r="1">
          <cell r="B1" t="str">
            <v>no</v>
          </cell>
        </row>
      </sheetData>
      <sheetData sheetId="620">
        <row r="25">
          <cell r="W25">
            <v>39538</v>
          </cell>
        </row>
      </sheetData>
      <sheetData sheetId="621">
        <row r="21">
          <cell r="C21" t="str">
            <v>Year</v>
          </cell>
        </row>
      </sheetData>
      <sheetData sheetId="622">
        <row r="21">
          <cell r="C21" t="str">
            <v>Year</v>
          </cell>
        </row>
      </sheetData>
      <sheetData sheetId="623">
        <row r="21">
          <cell r="C21" t="str">
            <v>Year</v>
          </cell>
        </row>
      </sheetData>
      <sheetData sheetId="624">
        <row r="190">
          <cell r="J190">
            <v>39538</v>
          </cell>
        </row>
      </sheetData>
      <sheetData sheetId="625">
        <row r="25">
          <cell r="W25">
            <v>39538</v>
          </cell>
        </row>
      </sheetData>
      <sheetData sheetId="626">
        <row r="190">
          <cell r="J190">
            <v>39538</v>
          </cell>
        </row>
      </sheetData>
      <sheetData sheetId="627">
        <row r="25">
          <cell r="W25">
            <v>39538</v>
          </cell>
        </row>
      </sheetData>
      <sheetData sheetId="628">
        <row r="25">
          <cell r="W25">
            <v>39538</v>
          </cell>
        </row>
      </sheetData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>
        <row r="25">
          <cell r="W25">
            <v>39538</v>
          </cell>
        </row>
      </sheetData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>
        <row r="1">
          <cell r="B1" t="str">
            <v>no</v>
          </cell>
        </row>
      </sheetData>
      <sheetData sheetId="679">
        <row r="21">
          <cell r="C21" t="str">
            <v>Year</v>
          </cell>
        </row>
      </sheetData>
      <sheetData sheetId="680">
        <row r="1">
          <cell r="B1" t="str">
            <v>no</v>
          </cell>
        </row>
      </sheetData>
      <sheetData sheetId="681">
        <row r="21">
          <cell r="C21" t="str">
            <v>Year</v>
          </cell>
        </row>
      </sheetData>
      <sheetData sheetId="682">
        <row r="1">
          <cell r="B1" t="str">
            <v>no</v>
          </cell>
        </row>
      </sheetData>
      <sheetData sheetId="683">
        <row r="25">
          <cell r="W25">
            <v>39538</v>
          </cell>
        </row>
      </sheetData>
      <sheetData sheetId="684">
        <row r="1">
          <cell r="B1" t="str">
            <v>no</v>
          </cell>
        </row>
      </sheetData>
      <sheetData sheetId="685">
        <row r="21">
          <cell r="C21" t="str">
            <v>Year</v>
          </cell>
        </row>
      </sheetData>
      <sheetData sheetId="686">
        <row r="190">
          <cell r="J190">
            <v>39538</v>
          </cell>
        </row>
      </sheetData>
      <sheetData sheetId="687">
        <row r="1">
          <cell r="B1" t="str">
            <v>no</v>
          </cell>
        </row>
      </sheetData>
      <sheetData sheetId="688">
        <row r="25">
          <cell r="W25">
            <v>39538</v>
          </cell>
        </row>
      </sheetData>
      <sheetData sheetId="689">
        <row r="21">
          <cell r="C21" t="str">
            <v>Year</v>
          </cell>
        </row>
      </sheetData>
      <sheetData sheetId="690">
        <row r="21">
          <cell r="C21" t="str">
            <v>Year</v>
          </cell>
        </row>
      </sheetData>
      <sheetData sheetId="691">
        <row r="21">
          <cell r="C21" t="str">
            <v>Year</v>
          </cell>
        </row>
      </sheetData>
      <sheetData sheetId="692">
        <row r="1">
          <cell r="B1" t="str">
            <v>no</v>
          </cell>
        </row>
      </sheetData>
      <sheetData sheetId="693">
        <row r="1">
          <cell r="B1" t="str">
            <v>no</v>
          </cell>
        </row>
      </sheetData>
      <sheetData sheetId="694">
        <row r="25">
          <cell r="W25">
            <v>39538</v>
          </cell>
        </row>
      </sheetData>
      <sheetData sheetId="695">
        <row r="21">
          <cell r="C21" t="str">
            <v>Year</v>
          </cell>
        </row>
      </sheetData>
      <sheetData sheetId="696">
        <row r="21">
          <cell r="C21" t="str">
            <v>Year</v>
          </cell>
        </row>
      </sheetData>
      <sheetData sheetId="697">
        <row r="21">
          <cell r="C21" t="str">
            <v>Year</v>
          </cell>
        </row>
      </sheetData>
      <sheetData sheetId="698">
        <row r="190">
          <cell r="J190">
            <v>39538</v>
          </cell>
        </row>
      </sheetData>
      <sheetData sheetId="699">
        <row r="25">
          <cell r="W25">
            <v>39538</v>
          </cell>
        </row>
      </sheetData>
      <sheetData sheetId="700">
        <row r="190">
          <cell r="J190">
            <v>39538</v>
          </cell>
        </row>
      </sheetData>
      <sheetData sheetId="701">
        <row r="25">
          <cell r="W25">
            <v>39538</v>
          </cell>
        </row>
      </sheetData>
      <sheetData sheetId="702">
        <row r="25">
          <cell r="W25">
            <v>39538</v>
          </cell>
        </row>
      </sheetData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>
        <row r="1">
          <cell r="B1" t="str">
            <v>no</v>
          </cell>
        </row>
      </sheetData>
      <sheetData sheetId="725">
        <row r="21">
          <cell r="C21" t="str">
            <v>Year</v>
          </cell>
        </row>
      </sheetData>
      <sheetData sheetId="726">
        <row r="1">
          <cell r="B1" t="str">
            <v>no</v>
          </cell>
        </row>
      </sheetData>
      <sheetData sheetId="727">
        <row r="21">
          <cell r="C21" t="str">
            <v>Year</v>
          </cell>
        </row>
      </sheetData>
      <sheetData sheetId="728">
        <row r="1">
          <cell r="B1" t="str">
            <v>no</v>
          </cell>
        </row>
      </sheetData>
      <sheetData sheetId="729">
        <row r="25">
          <cell r="W25">
            <v>39538</v>
          </cell>
        </row>
      </sheetData>
      <sheetData sheetId="730">
        <row r="1">
          <cell r="B1" t="str">
            <v>no</v>
          </cell>
        </row>
      </sheetData>
      <sheetData sheetId="731">
        <row r="21">
          <cell r="C21" t="str">
            <v>Year</v>
          </cell>
        </row>
      </sheetData>
      <sheetData sheetId="732">
        <row r="190">
          <cell r="J190">
            <v>39538</v>
          </cell>
        </row>
      </sheetData>
      <sheetData sheetId="733">
        <row r="1">
          <cell r="B1" t="str">
            <v>no</v>
          </cell>
        </row>
      </sheetData>
      <sheetData sheetId="734">
        <row r="25">
          <cell r="W25">
            <v>39538</v>
          </cell>
        </row>
      </sheetData>
      <sheetData sheetId="735">
        <row r="21">
          <cell r="C21" t="str">
            <v>Year</v>
          </cell>
        </row>
      </sheetData>
      <sheetData sheetId="736">
        <row r="21">
          <cell r="C21" t="str">
            <v>Year</v>
          </cell>
        </row>
      </sheetData>
      <sheetData sheetId="737">
        <row r="21">
          <cell r="C21" t="str">
            <v>Year</v>
          </cell>
        </row>
      </sheetData>
      <sheetData sheetId="738">
        <row r="1">
          <cell r="B1" t="str">
            <v>no</v>
          </cell>
        </row>
      </sheetData>
      <sheetData sheetId="739">
        <row r="1">
          <cell r="B1" t="str">
            <v>no</v>
          </cell>
        </row>
      </sheetData>
      <sheetData sheetId="740">
        <row r="25">
          <cell r="W25">
            <v>39538</v>
          </cell>
        </row>
      </sheetData>
      <sheetData sheetId="741">
        <row r="21">
          <cell r="C21" t="str">
            <v>Year</v>
          </cell>
        </row>
      </sheetData>
      <sheetData sheetId="742">
        <row r="21">
          <cell r="C21" t="str">
            <v>Year</v>
          </cell>
        </row>
      </sheetData>
      <sheetData sheetId="743">
        <row r="21">
          <cell r="C21" t="str">
            <v>Year</v>
          </cell>
        </row>
      </sheetData>
      <sheetData sheetId="744">
        <row r="190">
          <cell r="J190">
            <v>39538</v>
          </cell>
        </row>
      </sheetData>
      <sheetData sheetId="745">
        <row r="25">
          <cell r="W25">
            <v>39538</v>
          </cell>
        </row>
      </sheetData>
      <sheetData sheetId="746">
        <row r="190">
          <cell r="J190">
            <v>39538</v>
          </cell>
        </row>
      </sheetData>
      <sheetData sheetId="747">
        <row r="25">
          <cell r="W25">
            <v>39538</v>
          </cell>
        </row>
      </sheetData>
      <sheetData sheetId="748"/>
      <sheetData sheetId="749"/>
      <sheetData sheetId="750">
        <row r="1">
          <cell r="B1" t="str">
            <v>no</v>
          </cell>
        </row>
      </sheetData>
      <sheetData sheetId="751">
        <row r="21">
          <cell r="C21" t="str">
            <v>Year</v>
          </cell>
        </row>
      </sheetData>
      <sheetData sheetId="752">
        <row r="1">
          <cell r="B1" t="str">
            <v>no</v>
          </cell>
        </row>
      </sheetData>
      <sheetData sheetId="753">
        <row r="21">
          <cell r="C21" t="str">
            <v>Year</v>
          </cell>
        </row>
      </sheetData>
      <sheetData sheetId="754">
        <row r="1">
          <cell r="B1" t="str">
            <v>no</v>
          </cell>
        </row>
      </sheetData>
      <sheetData sheetId="755">
        <row r="25">
          <cell r="W25">
            <v>39538</v>
          </cell>
        </row>
      </sheetData>
      <sheetData sheetId="756">
        <row r="1">
          <cell r="B1" t="str">
            <v>no</v>
          </cell>
        </row>
      </sheetData>
      <sheetData sheetId="757">
        <row r="21">
          <cell r="C21" t="str">
            <v>Year</v>
          </cell>
        </row>
      </sheetData>
      <sheetData sheetId="758">
        <row r="190">
          <cell r="J190">
            <v>39538</v>
          </cell>
        </row>
      </sheetData>
      <sheetData sheetId="759">
        <row r="1">
          <cell r="B1" t="str">
            <v>no</v>
          </cell>
        </row>
      </sheetData>
      <sheetData sheetId="760">
        <row r="25">
          <cell r="W25">
            <v>39538</v>
          </cell>
        </row>
      </sheetData>
      <sheetData sheetId="761">
        <row r="21">
          <cell r="C21" t="str">
            <v>Year</v>
          </cell>
        </row>
      </sheetData>
      <sheetData sheetId="762">
        <row r="21">
          <cell r="C21" t="str">
            <v>Year</v>
          </cell>
        </row>
      </sheetData>
      <sheetData sheetId="763">
        <row r="21">
          <cell r="C21" t="str">
            <v>Year</v>
          </cell>
        </row>
      </sheetData>
      <sheetData sheetId="764">
        <row r="1">
          <cell r="B1" t="str">
            <v>no</v>
          </cell>
        </row>
      </sheetData>
      <sheetData sheetId="765">
        <row r="1">
          <cell r="B1" t="str">
            <v>no</v>
          </cell>
        </row>
      </sheetData>
      <sheetData sheetId="766">
        <row r="25">
          <cell r="W25">
            <v>39538</v>
          </cell>
        </row>
      </sheetData>
      <sheetData sheetId="767">
        <row r="21">
          <cell r="C21" t="str">
            <v>Year</v>
          </cell>
        </row>
      </sheetData>
      <sheetData sheetId="768">
        <row r="21">
          <cell r="C21" t="str">
            <v>Year</v>
          </cell>
        </row>
      </sheetData>
      <sheetData sheetId="769">
        <row r="21">
          <cell r="C21" t="str">
            <v>Year</v>
          </cell>
        </row>
      </sheetData>
      <sheetData sheetId="770">
        <row r="190">
          <cell r="J190">
            <v>39538</v>
          </cell>
        </row>
      </sheetData>
      <sheetData sheetId="771">
        <row r="25">
          <cell r="W25">
            <v>39538</v>
          </cell>
        </row>
      </sheetData>
      <sheetData sheetId="772">
        <row r="190">
          <cell r="J190">
            <v>39538</v>
          </cell>
        </row>
      </sheetData>
      <sheetData sheetId="773">
        <row r="25">
          <cell r="W25">
            <v>39538</v>
          </cell>
        </row>
      </sheetData>
      <sheetData sheetId="774"/>
      <sheetData sheetId="775">
        <row r="25">
          <cell r="W25">
            <v>39538</v>
          </cell>
        </row>
      </sheetData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>
        <row r="1">
          <cell r="B1" t="str">
            <v>no</v>
          </cell>
        </row>
      </sheetData>
      <sheetData sheetId="797">
        <row r="21">
          <cell r="C21" t="str">
            <v>Year</v>
          </cell>
        </row>
      </sheetData>
      <sheetData sheetId="798">
        <row r="1">
          <cell r="B1" t="str">
            <v>no</v>
          </cell>
        </row>
      </sheetData>
      <sheetData sheetId="799">
        <row r="21">
          <cell r="C21" t="str">
            <v>Year</v>
          </cell>
        </row>
      </sheetData>
      <sheetData sheetId="800">
        <row r="1">
          <cell r="B1" t="str">
            <v>no</v>
          </cell>
        </row>
      </sheetData>
      <sheetData sheetId="801">
        <row r="25">
          <cell r="W25">
            <v>39538</v>
          </cell>
        </row>
      </sheetData>
      <sheetData sheetId="802">
        <row r="1">
          <cell r="B1" t="str">
            <v>no</v>
          </cell>
        </row>
      </sheetData>
      <sheetData sheetId="803">
        <row r="21">
          <cell r="C21" t="str">
            <v>Year</v>
          </cell>
        </row>
      </sheetData>
      <sheetData sheetId="804">
        <row r="190">
          <cell r="J190">
            <v>39538</v>
          </cell>
        </row>
      </sheetData>
      <sheetData sheetId="805">
        <row r="1">
          <cell r="B1" t="str">
            <v>no</v>
          </cell>
        </row>
      </sheetData>
      <sheetData sheetId="806">
        <row r="25">
          <cell r="W25">
            <v>39538</v>
          </cell>
        </row>
      </sheetData>
      <sheetData sheetId="807">
        <row r="21">
          <cell r="C21" t="str">
            <v>Year</v>
          </cell>
        </row>
      </sheetData>
      <sheetData sheetId="808">
        <row r="21">
          <cell r="C21" t="str">
            <v>Year</v>
          </cell>
        </row>
      </sheetData>
      <sheetData sheetId="809">
        <row r="21">
          <cell r="C21" t="str">
            <v>Year</v>
          </cell>
        </row>
      </sheetData>
      <sheetData sheetId="810">
        <row r="1">
          <cell r="B1" t="str">
            <v>no</v>
          </cell>
        </row>
      </sheetData>
      <sheetData sheetId="811">
        <row r="1">
          <cell r="B1" t="str">
            <v>no</v>
          </cell>
        </row>
      </sheetData>
      <sheetData sheetId="812">
        <row r="25">
          <cell r="W25">
            <v>39538</v>
          </cell>
        </row>
      </sheetData>
      <sheetData sheetId="813">
        <row r="21">
          <cell r="C21" t="str">
            <v>Year</v>
          </cell>
        </row>
      </sheetData>
      <sheetData sheetId="814">
        <row r="21">
          <cell r="C21" t="str">
            <v>Year</v>
          </cell>
        </row>
      </sheetData>
      <sheetData sheetId="815">
        <row r="21">
          <cell r="C21" t="str">
            <v>Year</v>
          </cell>
        </row>
      </sheetData>
      <sheetData sheetId="816">
        <row r="190">
          <cell r="J190">
            <v>39538</v>
          </cell>
        </row>
      </sheetData>
      <sheetData sheetId="817">
        <row r="25">
          <cell r="W25">
            <v>39538</v>
          </cell>
        </row>
      </sheetData>
      <sheetData sheetId="818">
        <row r="190">
          <cell r="J190">
            <v>39538</v>
          </cell>
        </row>
      </sheetData>
      <sheetData sheetId="819">
        <row r="25">
          <cell r="W25">
            <v>39538</v>
          </cell>
        </row>
      </sheetData>
      <sheetData sheetId="820"/>
      <sheetData sheetId="821">
        <row r="25">
          <cell r="W25">
            <v>39538</v>
          </cell>
        </row>
      </sheetData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>
        <row r="1">
          <cell r="B1" t="str">
            <v>no</v>
          </cell>
        </row>
      </sheetData>
      <sheetData sheetId="845">
        <row r="21">
          <cell r="C21" t="str">
            <v>Year</v>
          </cell>
        </row>
      </sheetData>
      <sheetData sheetId="846">
        <row r="1">
          <cell r="B1" t="str">
            <v>no</v>
          </cell>
        </row>
      </sheetData>
      <sheetData sheetId="847">
        <row r="21">
          <cell r="C21" t="str">
            <v>Year</v>
          </cell>
        </row>
      </sheetData>
      <sheetData sheetId="848">
        <row r="1">
          <cell r="B1" t="str">
            <v>no</v>
          </cell>
        </row>
      </sheetData>
      <sheetData sheetId="849">
        <row r="25">
          <cell r="W25">
            <v>39538</v>
          </cell>
        </row>
      </sheetData>
      <sheetData sheetId="850">
        <row r="1">
          <cell r="B1" t="str">
            <v>no</v>
          </cell>
        </row>
      </sheetData>
      <sheetData sheetId="851">
        <row r="21">
          <cell r="C21" t="str">
            <v>Year</v>
          </cell>
        </row>
      </sheetData>
      <sheetData sheetId="852">
        <row r="190">
          <cell r="J190">
            <v>39538</v>
          </cell>
        </row>
      </sheetData>
      <sheetData sheetId="853">
        <row r="1">
          <cell r="B1" t="str">
            <v>no</v>
          </cell>
        </row>
      </sheetData>
      <sheetData sheetId="854">
        <row r="25">
          <cell r="W25">
            <v>39538</v>
          </cell>
        </row>
      </sheetData>
      <sheetData sheetId="855">
        <row r="21">
          <cell r="C21" t="str">
            <v>Year</v>
          </cell>
        </row>
      </sheetData>
      <sheetData sheetId="856">
        <row r="21">
          <cell r="C21" t="str">
            <v>Year</v>
          </cell>
        </row>
      </sheetData>
      <sheetData sheetId="857">
        <row r="21">
          <cell r="C21" t="str">
            <v>Year</v>
          </cell>
        </row>
      </sheetData>
      <sheetData sheetId="858">
        <row r="1">
          <cell r="B1" t="str">
            <v>no</v>
          </cell>
        </row>
      </sheetData>
      <sheetData sheetId="859">
        <row r="1">
          <cell r="B1" t="str">
            <v>no</v>
          </cell>
        </row>
      </sheetData>
      <sheetData sheetId="860">
        <row r="25">
          <cell r="W25">
            <v>39538</v>
          </cell>
        </row>
      </sheetData>
      <sheetData sheetId="861">
        <row r="21">
          <cell r="C21" t="str">
            <v>Year</v>
          </cell>
        </row>
      </sheetData>
      <sheetData sheetId="862">
        <row r="21">
          <cell r="C21" t="str">
            <v>Year</v>
          </cell>
        </row>
      </sheetData>
      <sheetData sheetId="863">
        <row r="21">
          <cell r="C21" t="str">
            <v>Year</v>
          </cell>
        </row>
      </sheetData>
      <sheetData sheetId="864">
        <row r="190">
          <cell r="J190">
            <v>39538</v>
          </cell>
        </row>
      </sheetData>
      <sheetData sheetId="865">
        <row r="25">
          <cell r="W25">
            <v>39538</v>
          </cell>
        </row>
      </sheetData>
      <sheetData sheetId="866">
        <row r="190">
          <cell r="J190">
            <v>39538</v>
          </cell>
        </row>
      </sheetData>
      <sheetData sheetId="867">
        <row r="25">
          <cell r="W25">
            <v>39538</v>
          </cell>
        </row>
      </sheetData>
      <sheetData sheetId="868"/>
      <sheetData sheetId="869">
        <row r="25">
          <cell r="W25">
            <v>39538</v>
          </cell>
        </row>
      </sheetData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>
        <row r="1">
          <cell r="B1" t="str">
            <v>no</v>
          </cell>
        </row>
      </sheetData>
      <sheetData sheetId="893">
        <row r="21">
          <cell r="C21" t="str">
            <v>Year</v>
          </cell>
        </row>
      </sheetData>
      <sheetData sheetId="894">
        <row r="1">
          <cell r="B1" t="str">
            <v>no</v>
          </cell>
        </row>
      </sheetData>
      <sheetData sheetId="895">
        <row r="21">
          <cell r="C21" t="str">
            <v>Year</v>
          </cell>
        </row>
      </sheetData>
      <sheetData sheetId="896">
        <row r="1">
          <cell r="B1" t="str">
            <v>no</v>
          </cell>
        </row>
      </sheetData>
      <sheetData sheetId="897">
        <row r="25">
          <cell r="W25">
            <v>39538</v>
          </cell>
        </row>
      </sheetData>
      <sheetData sheetId="898">
        <row r="1">
          <cell r="B1" t="str">
            <v>no</v>
          </cell>
        </row>
      </sheetData>
      <sheetData sheetId="899">
        <row r="21">
          <cell r="C21" t="str">
            <v>Year</v>
          </cell>
        </row>
      </sheetData>
      <sheetData sheetId="900">
        <row r="190">
          <cell r="J190">
            <v>39538</v>
          </cell>
        </row>
      </sheetData>
      <sheetData sheetId="901">
        <row r="1">
          <cell r="B1" t="str">
            <v>no</v>
          </cell>
        </row>
      </sheetData>
      <sheetData sheetId="902">
        <row r="25">
          <cell r="W25">
            <v>39538</v>
          </cell>
        </row>
      </sheetData>
      <sheetData sheetId="903">
        <row r="21">
          <cell r="C21" t="str">
            <v>Year</v>
          </cell>
        </row>
      </sheetData>
      <sheetData sheetId="904">
        <row r="21">
          <cell r="C21" t="str">
            <v>Year</v>
          </cell>
        </row>
      </sheetData>
      <sheetData sheetId="905">
        <row r="21">
          <cell r="C21" t="str">
            <v>Year</v>
          </cell>
        </row>
      </sheetData>
      <sheetData sheetId="906">
        <row r="1">
          <cell r="B1" t="str">
            <v>no</v>
          </cell>
        </row>
      </sheetData>
      <sheetData sheetId="907">
        <row r="1">
          <cell r="B1" t="str">
            <v>no</v>
          </cell>
        </row>
      </sheetData>
      <sheetData sheetId="908">
        <row r="25">
          <cell r="W25">
            <v>39538</v>
          </cell>
        </row>
      </sheetData>
      <sheetData sheetId="909">
        <row r="21">
          <cell r="C21" t="str">
            <v>Year</v>
          </cell>
        </row>
      </sheetData>
      <sheetData sheetId="910">
        <row r="21">
          <cell r="C21" t="str">
            <v>Year</v>
          </cell>
        </row>
      </sheetData>
      <sheetData sheetId="911">
        <row r="21">
          <cell r="C21" t="str">
            <v>Year</v>
          </cell>
        </row>
      </sheetData>
      <sheetData sheetId="912">
        <row r="190">
          <cell r="J190">
            <v>39538</v>
          </cell>
        </row>
      </sheetData>
      <sheetData sheetId="913">
        <row r="25">
          <cell r="W25">
            <v>39538</v>
          </cell>
        </row>
      </sheetData>
      <sheetData sheetId="914">
        <row r="190">
          <cell r="J190">
            <v>39538</v>
          </cell>
        </row>
      </sheetData>
      <sheetData sheetId="915">
        <row r="25">
          <cell r="W25">
            <v>39538</v>
          </cell>
        </row>
      </sheetData>
      <sheetData sheetId="916"/>
      <sheetData sheetId="917">
        <row r="25">
          <cell r="W25">
            <v>39538</v>
          </cell>
        </row>
      </sheetData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tents"/>
      <sheetName val="Project Team"/>
      <sheetName val="Introduction"/>
      <sheetName val="Exec. Sum"/>
      <sheetName val="Sch. Areas"/>
      <sheetName val="Elemental Summary"/>
      <sheetName val="Cost Plan"/>
      <sheetName val="Exclusions"/>
      <sheetName val="Risks"/>
      <sheetName val="Cash Flow"/>
      <sheetName val="Graph"/>
      <sheetName val="Disclaimer"/>
      <sheetName val="Cover"/>
      <sheetName val="End of Cost Plan"/>
      <sheetName val="Master Data Sheet"/>
      <sheetName val="Areas calculation"/>
      <sheetName val="Levels"/>
      <sheetName val="Fit outs"/>
      <sheetName val="Specification"/>
      <sheetName val="Market Test"/>
      <sheetName val="FlySheets"/>
      <sheetName val="Module1"/>
      <sheetName val="ASFuncs"/>
      <sheetName val="cashflow macro fun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8">
          <cell r="D18" t="str">
            <v>Youth Hostels Association</v>
          </cell>
        </row>
        <row r="19">
          <cell r="D19" t="str">
            <v>Due Diligence Survey &amp; Report</v>
          </cell>
        </row>
        <row r="20">
          <cell r="D20" t="str">
            <v>St.Olave's College, London SE1</v>
          </cell>
        </row>
        <row r="21">
          <cell r="D21" t="str">
            <v>Budget Estimate</v>
          </cell>
        </row>
      </sheetData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otes"/>
      <sheetName val="Unit matrix"/>
      <sheetName val="Area comparison"/>
      <sheetName val="Cost Build up"/>
      <sheetName val="Are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ver"/>
      <sheetName val="Contents"/>
      <sheetName val="1"/>
      <sheetName val="2"/>
      <sheetName val="3"/>
      <sheetName val="4"/>
      <sheetName val="5"/>
      <sheetName val="6"/>
      <sheetName val="comp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 refreshError="1">
        <row r="3">
          <cell r="B3">
            <v>37417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s"/>
      <sheetName val="cover"/>
      <sheetName val="summary"/>
      <sheetName val="Exclusions"/>
      <sheetName val="area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1"/>
      <sheetName val="2"/>
      <sheetName val="3"/>
      <sheetName val="4"/>
      <sheetName val="5"/>
      <sheetName val="6"/>
      <sheetName val="comp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37417</v>
          </cell>
        </row>
        <row r="4">
          <cell r="B4">
            <v>26458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Dems, Alts"/>
      <sheetName val="Substructures"/>
      <sheetName val="Superstructures"/>
      <sheetName val="Site Work"/>
      <sheetName val="Drainage"/>
      <sheetName val="External Services"/>
      <sheetName val="Analysis"/>
      <sheetName val="GIFA"/>
    </sheetNames>
    <sheetDataSet>
      <sheetData sheetId="0" refreshError="1">
        <row r="18">
          <cell r="F18">
            <v>1375.02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910A4-1780-4387-88FD-C4ACD2E8FE44}">
  <dimension ref="A1:I46"/>
  <sheetViews>
    <sheetView tabSelected="1" topLeftCell="A21" workbookViewId="0">
      <selection activeCell="N25" sqref="N25"/>
    </sheetView>
  </sheetViews>
  <sheetFormatPr defaultRowHeight="12.5"/>
  <cols>
    <col min="9" max="9" width="13.453125" customWidth="1"/>
    <col min="10" max="10" width="5.453125" customWidth="1"/>
  </cols>
  <sheetData>
    <row r="1" spans="1:9" ht="14.5">
      <c r="A1" s="98"/>
      <c r="B1" s="98"/>
      <c r="C1" s="98"/>
      <c r="D1" s="98"/>
      <c r="E1" s="98"/>
      <c r="F1" s="98"/>
      <c r="G1" s="98"/>
      <c r="H1" s="98"/>
      <c r="I1" s="98"/>
    </row>
    <row r="2" spans="1:9" ht="14.5">
      <c r="A2" s="98"/>
      <c r="B2" s="98"/>
      <c r="C2" s="98"/>
      <c r="D2" s="98"/>
      <c r="E2" s="98"/>
      <c r="F2" s="98"/>
      <c r="G2" s="98"/>
      <c r="H2" s="98"/>
      <c r="I2" s="98"/>
    </row>
    <row r="3" spans="1:9" ht="14.5">
      <c r="A3" s="98"/>
      <c r="B3" s="98"/>
      <c r="C3" s="98"/>
      <c r="D3" s="98"/>
      <c r="E3" s="98"/>
      <c r="F3" s="98"/>
      <c r="G3" s="98"/>
      <c r="H3" s="98"/>
      <c r="I3" s="98"/>
    </row>
    <row r="4" spans="1:9" ht="14.5">
      <c r="A4" s="98"/>
      <c r="B4" s="98"/>
      <c r="C4" s="98"/>
      <c r="D4" s="98"/>
      <c r="E4" s="98"/>
      <c r="F4" s="98"/>
      <c r="G4" s="98"/>
      <c r="H4" s="98"/>
      <c r="I4" s="98"/>
    </row>
    <row r="5" spans="1:9" ht="14.5">
      <c r="A5" s="98"/>
      <c r="B5" s="98"/>
      <c r="C5" s="98"/>
      <c r="D5" s="98"/>
      <c r="E5" s="98"/>
      <c r="F5" s="98"/>
      <c r="G5" s="98"/>
      <c r="H5" s="98"/>
      <c r="I5" s="98"/>
    </row>
    <row r="6" spans="1:9" ht="14.5">
      <c r="A6" s="98"/>
      <c r="B6" s="98"/>
      <c r="C6" s="98"/>
      <c r="D6" s="98"/>
      <c r="E6" s="98"/>
      <c r="F6" s="98"/>
      <c r="G6" s="98"/>
      <c r="H6" s="98"/>
      <c r="I6" s="98"/>
    </row>
    <row r="7" spans="1:9" ht="14.5">
      <c r="A7" s="98"/>
      <c r="B7" s="98"/>
      <c r="C7" s="98"/>
      <c r="D7" s="98"/>
      <c r="E7" s="98"/>
      <c r="F7" s="98"/>
      <c r="G7" s="98"/>
      <c r="H7" s="98"/>
      <c r="I7" s="98"/>
    </row>
    <row r="8" spans="1:9" ht="14.5">
      <c r="A8" s="98"/>
      <c r="B8" s="98"/>
      <c r="C8" s="98"/>
      <c r="D8" s="98"/>
      <c r="E8" s="98"/>
      <c r="F8" s="98"/>
      <c r="G8" s="98"/>
      <c r="H8" s="98"/>
      <c r="I8" s="98"/>
    </row>
    <row r="9" spans="1:9" ht="14.5">
      <c r="A9" s="98"/>
      <c r="B9" s="98"/>
      <c r="C9" s="98"/>
      <c r="D9" s="98"/>
      <c r="E9" s="98"/>
      <c r="F9" s="98"/>
      <c r="G9" s="98"/>
      <c r="H9" s="98"/>
      <c r="I9" s="98"/>
    </row>
    <row r="10" spans="1:9" ht="14.5">
      <c r="A10" s="98"/>
      <c r="B10" s="98"/>
      <c r="C10" s="98"/>
      <c r="D10" s="98"/>
      <c r="E10" s="98"/>
      <c r="F10" s="98"/>
      <c r="G10" s="98"/>
      <c r="H10" s="98"/>
      <c r="I10" s="98"/>
    </row>
    <row r="11" spans="1:9" ht="14.5">
      <c r="A11" s="98"/>
      <c r="B11" s="98"/>
      <c r="C11" s="98"/>
      <c r="D11" s="98"/>
      <c r="E11" s="98"/>
      <c r="F11" s="98"/>
      <c r="G11" s="98"/>
      <c r="H11" s="98"/>
      <c r="I11" s="98"/>
    </row>
    <row r="12" spans="1:9" ht="14.5">
      <c r="A12" s="98"/>
      <c r="B12" s="98"/>
      <c r="C12" s="98"/>
      <c r="D12" s="98"/>
      <c r="E12" s="98"/>
      <c r="F12" s="98"/>
      <c r="G12" s="98"/>
      <c r="H12" s="98"/>
      <c r="I12" s="98"/>
    </row>
    <row r="13" spans="1:9" ht="14.5">
      <c r="A13" s="98"/>
      <c r="B13" s="98"/>
      <c r="C13" s="98"/>
      <c r="D13" s="98"/>
      <c r="E13" s="98"/>
      <c r="F13" s="98"/>
      <c r="G13" s="98"/>
      <c r="H13" s="98"/>
      <c r="I13" s="98"/>
    </row>
    <row r="14" spans="1:9" ht="14.5">
      <c r="A14" s="98"/>
      <c r="B14" s="98"/>
      <c r="C14" s="98"/>
      <c r="D14" s="98"/>
      <c r="E14" s="98"/>
      <c r="F14" s="98"/>
      <c r="G14" s="98"/>
      <c r="H14" s="98"/>
      <c r="I14" s="98"/>
    </row>
    <row r="15" spans="1:9" ht="14.5">
      <c r="A15" s="98"/>
      <c r="B15" s="98"/>
      <c r="C15" s="98"/>
      <c r="D15" s="98"/>
      <c r="E15" s="98"/>
      <c r="F15" s="98"/>
      <c r="G15" s="98"/>
      <c r="H15" s="98"/>
      <c r="I15" s="98"/>
    </row>
    <row r="16" spans="1:9" ht="14.5">
      <c r="A16" s="98"/>
      <c r="B16" s="98"/>
      <c r="C16" s="98"/>
      <c r="D16" s="98"/>
      <c r="E16" s="98"/>
      <c r="F16" s="98"/>
      <c r="G16" s="98"/>
      <c r="H16" s="98"/>
      <c r="I16" s="98"/>
    </row>
    <row r="17" spans="1:9" ht="14.5">
      <c r="A17" s="98"/>
      <c r="B17" s="98"/>
      <c r="C17" s="98"/>
      <c r="D17" s="98"/>
      <c r="E17" s="98"/>
      <c r="F17" s="98"/>
      <c r="G17" s="98"/>
      <c r="H17" s="98"/>
      <c r="I17" s="98"/>
    </row>
    <row r="18" spans="1:9" ht="14.5">
      <c r="A18" s="98"/>
      <c r="B18" s="98"/>
      <c r="C18" s="98"/>
      <c r="D18" s="98"/>
      <c r="E18" s="98"/>
      <c r="F18" s="98"/>
      <c r="G18" s="98"/>
      <c r="H18" s="98"/>
      <c r="I18" s="98"/>
    </row>
    <row r="19" spans="1:9" ht="14.5">
      <c r="A19" s="98"/>
      <c r="B19" s="98"/>
      <c r="C19" s="98"/>
      <c r="D19" s="98"/>
      <c r="E19" s="98"/>
      <c r="F19" s="98"/>
      <c r="G19" s="98"/>
      <c r="H19" s="98"/>
      <c r="I19" s="98"/>
    </row>
    <row r="20" spans="1:9" ht="14.5">
      <c r="A20" s="98"/>
      <c r="B20" s="98"/>
      <c r="C20" s="98"/>
      <c r="D20" s="98"/>
      <c r="E20" s="98"/>
      <c r="F20" s="98"/>
      <c r="G20" s="98"/>
      <c r="H20" s="98"/>
      <c r="I20" s="98"/>
    </row>
    <row r="21" spans="1:9" ht="23">
      <c r="A21" s="98"/>
      <c r="B21" s="98"/>
      <c r="C21" s="98"/>
      <c r="D21" s="98"/>
      <c r="E21" s="98"/>
      <c r="F21" s="98"/>
      <c r="G21" s="98"/>
      <c r="I21" s="150" t="s">
        <v>68</v>
      </c>
    </row>
    <row r="22" spans="1:9" ht="14.5">
      <c r="A22" s="98"/>
      <c r="B22" s="98"/>
      <c r="C22" s="98"/>
      <c r="D22" s="98"/>
      <c r="E22" s="98"/>
      <c r="F22" s="98"/>
      <c r="G22" s="98"/>
      <c r="H22" s="98"/>
      <c r="I22" s="98"/>
    </row>
    <row r="23" spans="1:9" ht="23">
      <c r="A23" s="98"/>
      <c r="B23" s="98"/>
      <c r="C23" s="98"/>
      <c r="D23" s="98"/>
      <c r="E23" s="98"/>
      <c r="F23" s="98"/>
      <c r="G23" s="98"/>
      <c r="H23" s="99"/>
      <c r="I23" s="98"/>
    </row>
    <row r="24" spans="1:9" ht="14.5">
      <c r="A24" s="98"/>
      <c r="B24" s="98"/>
      <c r="C24" s="98"/>
      <c r="D24" s="98"/>
      <c r="E24" s="98"/>
      <c r="F24" s="98"/>
      <c r="G24" s="98"/>
      <c r="H24" s="98"/>
      <c r="I24" s="98"/>
    </row>
    <row r="25" spans="1:9" ht="23">
      <c r="A25" s="98"/>
      <c r="B25" s="98"/>
      <c r="C25" s="98"/>
      <c r="D25" s="98"/>
      <c r="E25" s="98"/>
      <c r="F25" s="98"/>
      <c r="G25" s="98"/>
      <c r="I25" s="99" t="s">
        <v>50</v>
      </c>
    </row>
    <row r="26" spans="1:9" ht="23">
      <c r="A26" s="98"/>
      <c r="B26" s="98"/>
      <c r="C26" s="98"/>
      <c r="D26" s="98"/>
      <c r="E26" s="98"/>
      <c r="F26" s="98"/>
      <c r="G26" s="98"/>
      <c r="H26" s="99"/>
      <c r="I26" s="139" t="s">
        <v>52</v>
      </c>
    </row>
    <row r="27" spans="1:9" ht="23">
      <c r="A27" s="98"/>
      <c r="B27" s="98"/>
      <c r="C27" s="98"/>
      <c r="D27" s="98"/>
      <c r="E27" s="98"/>
      <c r="F27" s="98"/>
      <c r="G27" s="98"/>
      <c r="H27" s="99"/>
      <c r="I27" s="98"/>
    </row>
    <row r="28" spans="1:9" ht="18">
      <c r="A28" s="98"/>
      <c r="B28" s="98"/>
      <c r="C28" s="98"/>
      <c r="D28" s="98"/>
      <c r="E28" s="98"/>
      <c r="F28" s="98"/>
      <c r="G28" s="155">
        <v>46125</v>
      </c>
      <c r="H28" s="156"/>
      <c r="I28" s="156"/>
    </row>
    <row r="29" spans="1:9" ht="14.5">
      <c r="A29" s="98"/>
      <c r="B29" s="98"/>
      <c r="C29" s="98"/>
      <c r="D29" s="98"/>
      <c r="E29" s="98"/>
      <c r="F29" s="98"/>
      <c r="G29" s="98"/>
      <c r="H29" s="98"/>
      <c r="I29" s="98"/>
    </row>
    <row r="30" spans="1:9" ht="14.5">
      <c r="A30" s="98"/>
      <c r="B30" s="98"/>
      <c r="C30" s="98"/>
      <c r="D30" s="98"/>
      <c r="E30" s="98"/>
      <c r="F30" s="98"/>
      <c r="G30" s="98"/>
      <c r="H30" s="98"/>
      <c r="I30" s="98"/>
    </row>
    <row r="31" spans="1:9" ht="14.5">
      <c r="A31" s="98"/>
      <c r="B31" s="98"/>
      <c r="C31" s="98"/>
      <c r="D31" s="98"/>
      <c r="E31" s="98"/>
      <c r="F31" s="98"/>
      <c r="G31" s="98"/>
      <c r="H31" s="98"/>
    </row>
    <row r="32" spans="1:9" ht="14.5">
      <c r="A32" s="98"/>
      <c r="B32" s="98"/>
      <c r="C32" s="98"/>
      <c r="D32" s="98"/>
      <c r="E32" s="98"/>
      <c r="F32" s="98"/>
      <c r="G32" s="98"/>
      <c r="H32" s="98"/>
      <c r="I32" s="98"/>
    </row>
    <row r="33" spans="1:9" ht="14.5">
      <c r="A33" s="98"/>
      <c r="B33" s="98"/>
      <c r="C33" s="98"/>
      <c r="D33" s="98"/>
      <c r="E33" s="98"/>
      <c r="F33" s="98"/>
      <c r="G33" s="98"/>
      <c r="H33" s="98"/>
      <c r="I33" s="98"/>
    </row>
    <row r="34" spans="1:9" ht="14.5">
      <c r="A34" s="98"/>
      <c r="B34" s="98"/>
      <c r="C34" s="98"/>
      <c r="D34" s="98"/>
      <c r="E34" s="98"/>
      <c r="F34" s="98"/>
      <c r="G34" s="98"/>
      <c r="H34" s="98"/>
      <c r="I34" s="98"/>
    </row>
    <row r="35" spans="1:9" ht="14.5">
      <c r="A35" s="98"/>
      <c r="B35" s="98"/>
      <c r="C35" s="98"/>
      <c r="D35" s="98"/>
      <c r="E35" s="98"/>
      <c r="F35" s="98"/>
      <c r="G35" s="98"/>
      <c r="H35" s="98"/>
      <c r="I35" s="98"/>
    </row>
    <row r="36" spans="1:9" ht="14.5">
      <c r="A36" s="98"/>
      <c r="B36" s="98"/>
      <c r="C36" s="98"/>
      <c r="D36" s="98"/>
      <c r="E36" s="98"/>
      <c r="F36" s="98"/>
      <c r="G36" s="98"/>
      <c r="H36" s="98"/>
      <c r="I36" s="98"/>
    </row>
    <row r="37" spans="1:9" ht="14.5">
      <c r="A37" s="98"/>
      <c r="B37" s="98"/>
      <c r="C37" s="98"/>
      <c r="D37" s="98"/>
      <c r="E37" s="98"/>
      <c r="F37" s="98"/>
      <c r="G37" s="98"/>
      <c r="H37" s="98"/>
      <c r="I37" s="98"/>
    </row>
    <row r="38" spans="1:9" ht="14.5">
      <c r="A38" s="98"/>
      <c r="B38" s="98"/>
      <c r="C38" s="98"/>
      <c r="D38" s="98"/>
      <c r="E38" s="98"/>
      <c r="F38" s="98"/>
      <c r="G38" s="98"/>
      <c r="H38" s="98"/>
      <c r="I38" s="98"/>
    </row>
    <row r="39" spans="1:9" ht="14.5">
      <c r="A39" s="98"/>
      <c r="B39" s="98"/>
      <c r="C39" s="98"/>
      <c r="D39" s="98"/>
      <c r="E39" s="98"/>
      <c r="F39" s="98"/>
      <c r="G39" s="98"/>
      <c r="H39" s="98"/>
      <c r="I39" s="98"/>
    </row>
    <row r="40" spans="1:9" ht="14.5">
      <c r="A40" s="98"/>
      <c r="B40" s="98"/>
      <c r="C40" s="98"/>
      <c r="D40" s="98"/>
      <c r="E40" s="98"/>
      <c r="F40" s="98"/>
      <c r="G40" s="98"/>
      <c r="H40" s="98"/>
      <c r="I40" s="98"/>
    </row>
    <row r="41" spans="1:9" ht="14.5">
      <c r="A41" s="98"/>
      <c r="B41" s="98"/>
      <c r="C41" s="98"/>
      <c r="D41" s="98"/>
      <c r="E41" s="98"/>
      <c r="F41" s="98"/>
      <c r="G41" s="98"/>
      <c r="H41" s="149"/>
      <c r="I41" s="98"/>
    </row>
    <row r="42" spans="1:9" ht="14.5">
      <c r="A42" s="98"/>
      <c r="B42" s="98"/>
      <c r="C42" s="98"/>
      <c r="D42" s="98"/>
      <c r="E42" s="98"/>
      <c r="F42" s="98"/>
      <c r="G42" s="98"/>
      <c r="H42" s="98"/>
      <c r="I42" s="98"/>
    </row>
    <row r="43" spans="1:9" ht="14.5">
      <c r="A43" s="98"/>
      <c r="B43" s="98"/>
      <c r="C43" s="98"/>
      <c r="D43" s="98"/>
      <c r="E43" s="98"/>
      <c r="F43" s="98"/>
      <c r="G43" s="98"/>
      <c r="H43" s="98"/>
      <c r="I43" s="98"/>
    </row>
    <row r="44" spans="1:9" ht="14.5">
      <c r="A44" s="98"/>
      <c r="B44" s="98"/>
      <c r="C44" s="98"/>
      <c r="D44" s="98"/>
      <c r="E44" s="98"/>
      <c r="F44" s="98"/>
      <c r="G44" s="98"/>
      <c r="H44" s="98"/>
      <c r="I44" s="98"/>
    </row>
    <row r="45" spans="1:9" ht="14.5">
      <c r="A45" s="98"/>
      <c r="B45" s="98"/>
      <c r="C45" s="98"/>
      <c r="D45" s="98"/>
      <c r="E45" s="98"/>
      <c r="F45" s="98"/>
      <c r="G45" s="98"/>
      <c r="H45" s="98"/>
      <c r="I45" s="98"/>
    </row>
    <row r="46" spans="1:9" ht="14.5">
      <c r="A46" s="98"/>
      <c r="B46" s="98"/>
      <c r="C46" s="98"/>
      <c r="D46" s="98"/>
      <c r="E46" s="98"/>
      <c r="F46" s="98"/>
      <c r="G46" s="98"/>
      <c r="H46" s="98"/>
      <c r="I46" s="98"/>
    </row>
  </sheetData>
  <mergeCells count="1">
    <mergeCell ref="G28:I2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&amp;COfficial Commercial</oddHeader>
    <oddFooter>&amp;COfficial Commercial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0"/>
  <dimension ref="A1:F58"/>
  <sheetViews>
    <sheetView view="pageBreakPreview" zoomScaleNormal="100" zoomScaleSheetLayoutView="100" workbookViewId="0">
      <selection activeCell="R32" sqref="R32"/>
    </sheetView>
  </sheetViews>
  <sheetFormatPr defaultColWidth="9.1796875" defaultRowHeight="12.75" customHeight="1"/>
  <cols>
    <col min="1" max="1" width="7.08984375" style="4" customWidth="1"/>
    <col min="2" max="2" width="50.54296875" style="1" customWidth="1"/>
    <col min="3" max="3" width="6.26953125" style="46" bestFit="1" customWidth="1"/>
    <col min="4" max="4" width="19.26953125" style="11" customWidth="1"/>
    <col min="5" max="5" width="11" style="11" customWidth="1"/>
    <col min="6" max="16384" width="9.1796875" style="1"/>
  </cols>
  <sheetData>
    <row r="1" spans="1:5" s="5" customFormat="1" ht="13.5">
      <c r="A1" s="72"/>
      <c r="B1" s="73"/>
      <c r="C1" s="41"/>
      <c r="D1" s="13"/>
      <c r="E1" s="13"/>
    </row>
    <row r="2" spans="1:5" ht="13.5">
      <c r="B2" s="74"/>
      <c r="C2" s="42"/>
      <c r="D2" s="16"/>
      <c r="E2" s="16"/>
    </row>
    <row r="3" spans="1:5" ht="13.5">
      <c r="A3" s="96" t="str">
        <f>Cover!I21</f>
        <v xml:space="preserve">Creasey Welfare Facility Tender </v>
      </c>
      <c r="B3" s="26"/>
      <c r="C3" s="42"/>
      <c r="D3" s="16"/>
      <c r="E3" s="16"/>
    </row>
    <row r="4" spans="1:5" ht="13">
      <c r="A4" s="97">
        <f>Cover!G28</f>
        <v>46125</v>
      </c>
      <c r="B4" s="19"/>
      <c r="C4" s="43"/>
      <c r="D4" s="19"/>
      <c r="E4" s="1"/>
    </row>
    <row r="5" spans="1:5" ht="12.75" customHeight="1">
      <c r="A5" s="3"/>
      <c r="C5" s="44"/>
      <c r="D5" s="2"/>
      <c r="E5" s="2"/>
    </row>
    <row r="6" spans="1:5" ht="23">
      <c r="A6" s="151" t="s">
        <v>51</v>
      </c>
      <c r="B6" s="25"/>
      <c r="C6" s="45"/>
      <c r="D6" s="1"/>
      <c r="E6" s="1"/>
    </row>
    <row r="7" spans="1:5" s="8" customFormat="1" ht="22.5">
      <c r="A7" s="100"/>
      <c r="B7" s="101"/>
      <c r="C7" s="102"/>
      <c r="D7" s="103" t="s">
        <v>36</v>
      </c>
      <c r="E7" s="40"/>
    </row>
    <row r="8" spans="1:5" s="9" customFormat="1" ht="12.75" customHeight="1">
      <c r="A8" s="104"/>
      <c r="B8" s="104"/>
      <c r="C8" s="105"/>
      <c r="D8" s="106"/>
      <c r="E8" s="6"/>
    </row>
    <row r="9" spans="1:5" s="5" customFormat="1" ht="22" customHeight="1">
      <c r="A9" s="107"/>
      <c r="B9" s="108" t="s">
        <v>47</v>
      </c>
      <c r="C9" s="109" t="s">
        <v>48</v>
      </c>
      <c r="D9" s="110">
        <f>SUM('Elemental Summary'!C26)</f>
        <v>0</v>
      </c>
      <c r="E9" s="24"/>
    </row>
    <row r="10" spans="1:5" s="5" customFormat="1" ht="10" customHeight="1">
      <c r="A10" s="107"/>
      <c r="B10" s="111"/>
      <c r="C10" s="109"/>
      <c r="D10" s="106"/>
      <c r="E10" s="24"/>
    </row>
    <row r="11" spans="1:5" s="5" customFormat="1" ht="15.5">
      <c r="A11" s="107"/>
      <c r="B11" s="112" t="s">
        <v>49</v>
      </c>
      <c r="C11" s="109" t="s">
        <v>48</v>
      </c>
      <c r="D11" s="113"/>
      <c r="E11" s="24"/>
    </row>
    <row r="12" spans="1:5" s="5" customFormat="1" ht="10" customHeight="1">
      <c r="A12" s="107"/>
      <c r="B12" s="111"/>
      <c r="C12" s="109"/>
      <c r="D12" s="106"/>
      <c r="E12" s="24"/>
    </row>
    <row r="13" spans="1:5" s="5" customFormat="1" ht="21.5" customHeight="1">
      <c r="A13" s="107"/>
      <c r="B13" s="114" t="s">
        <v>35</v>
      </c>
      <c r="C13" s="115" t="s">
        <v>48</v>
      </c>
      <c r="D13" s="116">
        <f>SUM(D9:D11)</f>
        <v>0</v>
      </c>
      <c r="E13" s="24"/>
    </row>
    <row r="14" spans="1:5" s="5" customFormat="1" ht="10" customHeight="1">
      <c r="A14" s="107"/>
      <c r="B14" s="117"/>
      <c r="C14" s="105"/>
      <c r="D14" s="110"/>
      <c r="E14" s="24"/>
    </row>
    <row r="15" spans="1:5" s="5" customFormat="1" ht="14.25" customHeight="1">
      <c r="A15" s="107"/>
      <c r="B15" s="147" t="s">
        <v>55</v>
      </c>
      <c r="C15" s="109" t="s">
        <v>48</v>
      </c>
      <c r="D15" s="119"/>
      <c r="E15" s="24"/>
    </row>
    <row r="16" spans="1:5" s="5" customFormat="1" ht="10" customHeight="1">
      <c r="A16" s="107"/>
      <c r="B16" s="120"/>
      <c r="C16" s="105"/>
      <c r="D16" s="110"/>
      <c r="E16" s="24"/>
    </row>
    <row r="17" spans="1:6" s="5" customFormat="1" ht="10" customHeight="1">
      <c r="A17" s="107"/>
      <c r="B17" s="120"/>
      <c r="C17" s="105"/>
      <c r="D17" s="110"/>
      <c r="E17" s="24"/>
    </row>
    <row r="18" spans="1:6" s="5" customFormat="1" ht="23.5" customHeight="1">
      <c r="A18" s="107"/>
      <c r="B18" s="108" t="s">
        <v>43</v>
      </c>
      <c r="C18" s="109" t="s">
        <v>48</v>
      </c>
      <c r="D18" s="110"/>
      <c r="E18" s="24"/>
    </row>
    <row r="19" spans="1:6" s="5" customFormat="1" ht="23" customHeight="1">
      <c r="A19" s="107"/>
      <c r="B19" s="121" t="s">
        <v>45</v>
      </c>
      <c r="C19" s="122"/>
      <c r="D19" s="123"/>
      <c r="E19" s="24"/>
    </row>
    <row r="20" spans="1:6" s="5" customFormat="1" ht="22" customHeight="1">
      <c r="A20" s="107"/>
      <c r="B20" s="124" t="s">
        <v>35</v>
      </c>
      <c r="C20" s="125"/>
      <c r="D20" s="116">
        <f>SUM(D13:D19)</f>
        <v>0</v>
      </c>
      <c r="E20" s="24"/>
    </row>
    <row r="21" spans="1:6" s="5" customFormat="1" ht="15.5">
      <c r="A21" s="107"/>
      <c r="B21" s="117"/>
      <c r="C21" s="105"/>
      <c r="D21" s="110"/>
      <c r="E21" s="24"/>
    </row>
    <row r="22" spans="1:6" s="5" customFormat="1" ht="15.5">
      <c r="A22" s="107"/>
      <c r="B22" s="108"/>
      <c r="C22" s="105"/>
      <c r="D22" s="110"/>
      <c r="E22" s="24"/>
    </row>
    <row r="23" spans="1:6" s="5" customFormat="1" ht="15.5">
      <c r="A23" s="107"/>
      <c r="B23" s="118"/>
      <c r="C23" s="115"/>
      <c r="D23" s="126"/>
      <c r="E23" s="24"/>
    </row>
    <row r="24" spans="1:6" s="5" customFormat="1" ht="12.75" customHeight="1">
      <c r="A24" s="107"/>
      <c r="B24" s="118"/>
      <c r="C24" s="127"/>
      <c r="D24" s="143"/>
    </row>
    <row r="25" spans="1:6" s="5" customFormat="1" ht="12.75" customHeight="1">
      <c r="A25" s="107"/>
      <c r="B25" s="118"/>
      <c r="C25" s="127"/>
      <c r="D25" s="143"/>
      <c r="E25"/>
    </row>
    <row r="26" spans="1:6" s="5" customFormat="1" ht="15.5">
      <c r="A26" s="107"/>
      <c r="B26" s="118"/>
      <c r="C26" s="127"/>
      <c r="D26" s="143"/>
      <c r="E26"/>
    </row>
    <row r="27" spans="1:6" s="5" customFormat="1" ht="15.5">
      <c r="A27" s="107"/>
      <c r="B27" s="118"/>
      <c r="C27" s="127"/>
      <c r="D27" s="143"/>
      <c r="E27" s="24"/>
    </row>
    <row r="28" spans="1:6" s="5" customFormat="1" ht="15.5">
      <c r="A28" s="107"/>
      <c r="B28" s="118"/>
      <c r="C28" s="127"/>
      <c r="D28" s="143"/>
      <c r="E28" s="24"/>
    </row>
    <row r="29" spans="1:6" s="5" customFormat="1" ht="15.5">
      <c r="A29" s="107"/>
      <c r="B29" s="118"/>
      <c r="C29" s="108"/>
      <c r="D29" s="143"/>
      <c r="E29"/>
    </row>
    <row r="30" spans="1:6" s="5" customFormat="1" ht="15.5">
      <c r="A30" s="107"/>
      <c r="B30" s="141"/>
      <c r="C30" s="140"/>
      <c r="D30" s="144"/>
      <c r="E30"/>
    </row>
    <row r="31" spans="1:6" s="5" customFormat="1" ht="15.5">
      <c r="A31" s="107"/>
      <c r="B31" s="118"/>
      <c r="C31" s="140"/>
      <c r="D31" s="144"/>
      <c r="E31"/>
      <c r="F31" s="80"/>
    </row>
    <row r="32" spans="1:6" s="5" customFormat="1" ht="15.5">
      <c r="A32" s="107"/>
      <c r="B32" s="141"/>
      <c r="C32" s="140"/>
      <c r="D32" s="145"/>
      <c r="E32"/>
    </row>
    <row r="33" spans="1:5" s="5" customFormat="1" ht="15.5">
      <c r="A33" s="107"/>
      <c r="B33" s="118"/>
      <c r="C33" s="106"/>
      <c r="D33" s="128"/>
      <c r="E33"/>
    </row>
    <row r="34" spans="1:5" s="5" customFormat="1" ht="15.5">
      <c r="A34" s="107"/>
      <c r="B34" s="118"/>
      <c r="C34" s="106"/>
      <c r="D34" s="148"/>
      <c r="E34"/>
    </row>
    <row r="35" spans="1:5" s="5" customFormat="1" ht="15.5">
      <c r="A35" s="107"/>
      <c r="B35" s="118"/>
      <c r="C35" s="106"/>
      <c r="D35" s="148"/>
      <c r="E35"/>
    </row>
    <row r="36" spans="1:5" s="5" customFormat="1" ht="15.5">
      <c r="A36" s="107"/>
      <c r="B36" s="118"/>
      <c r="C36" s="106"/>
      <c r="D36" s="148"/>
      <c r="E36"/>
    </row>
    <row r="37" spans="1:5" s="5" customFormat="1" ht="12.75" customHeight="1">
      <c r="A37" s="107"/>
      <c r="B37" s="114"/>
      <c r="C37" s="115"/>
      <c r="D37" s="142"/>
      <c r="E37"/>
    </row>
    <row r="38" spans="1:5" s="5" customFormat="1" ht="12.75" customHeight="1">
      <c r="A38" s="107"/>
      <c r="B38" s="129"/>
      <c r="C38" s="105"/>
      <c r="D38" s="126"/>
      <c r="E38"/>
    </row>
    <row r="39" spans="1:5" s="5" customFormat="1" ht="12.75" customHeight="1">
      <c r="A39" s="107"/>
      <c r="B39" s="129"/>
      <c r="C39" s="105"/>
      <c r="D39" s="126"/>
      <c r="E39"/>
    </row>
    <row r="40" spans="1:5" s="5" customFormat="1" ht="12.75" customHeight="1">
      <c r="A40" s="107"/>
      <c r="B40" s="129"/>
      <c r="C40" s="105"/>
      <c r="D40" s="126"/>
      <c r="E40"/>
    </row>
    <row r="41" spans="1:5" s="5" customFormat="1" ht="12.75" customHeight="1">
      <c r="A41" s="107"/>
      <c r="B41" s="129"/>
      <c r="C41" s="105"/>
      <c r="D41" s="126"/>
      <c r="E41"/>
    </row>
    <row r="42" spans="1:5" s="5" customFormat="1" ht="12.75" customHeight="1">
      <c r="A42" s="107"/>
      <c r="B42" s="130"/>
      <c r="C42" s="105"/>
      <c r="D42" s="136"/>
      <c r="E42"/>
    </row>
    <row r="43" spans="1:5" s="5" customFormat="1" ht="15.5">
      <c r="A43" s="107"/>
      <c r="B43" s="108" t="s">
        <v>44</v>
      </c>
      <c r="C43" s="105"/>
      <c r="D43" s="137">
        <f>SUM(D37)</f>
        <v>0</v>
      </c>
      <c r="E43"/>
    </row>
    <row r="44" spans="1:5" s="5" customFormat="1" ht="12.75" customHeight="1" thickBot="1">
      <c r="A44" s="107"/>
      <c r="B44" s="129"/>
      <c r="C44" s="105"/>
      <c r="D44" s="138"/>
      <c r="E44"/>
    </row>
    <row r="45" spans="1:5" ht="12.75" customHeight="1" thickTop="1">
      <c r="A45" s="107"/>
      <c r="B45" s="131"/>
      <c r="C45" s="105"/>
      <c r="D45" s="110"/>
      <c r="E45"/>
    </row>
    <row r="46" spans="1:5" ht="12.75" customHeight="1">
      <c r="A46" s="107"/>
      <c r="B46" s="106"/>
      <c r="C46" s="105"/>
      <c r="D46" s="106"/>
      <c r="E46"/>
    </row>
    <row r="47" spans="1:5" ht="12.75" customHeight="1">
      <c r="A47" s="7"/>
      <c r="B47"/>
      <c r="C47" s="106"/>
      <c r="D47"/>
      <c r="E47" s="23"/>
    </row>
    <row r="48" spans="1:5" ht="12.75" customHeight="1">
      <c r="B48"/>
      <c r="C48"/>
      <c r="D48"/>
    </row>
    <row r="49" spans="1:5" ht="12.75" customHeight="1">
      <c r="C49"/>
    </row>
    <row r="50" spans="1:5" s="10" customFormat="1" ht="12">
      <c r="A50" s="4"/>
      <c r="B50" s="1"/>
      <c r="C50" s="46"/>
      <c r="D50" s="11"/>
      <c r="E50" s="11"/>
    </row>
    <row r="51" spans="1:5" s="10" customFormat="1" ht="12">
      <c r="A51" s="4"/>
      <c r="B51" s="1"/>
      <c r="C51" s="46"/>
      <c r="D51" s="11"/>
      <c r="E51" s="11"/>
    </row>
    <row r="52" spans="1:5" s="10" customFormat="1" ht="12">
      <c r="A52" s="4"/>
      <c r="B52" s="1"/>
      <c r="C52" s="46"/>
      <c r="D52" s="11"/>
      <c r="E52" s="11"/>
    </row>
    <row r="53" spans="1:5" s="10" customFormat="1" ht="12">
      <c r="A53" s="4"/>
      <c r="B53" s="1"/>
      <c r="C53" s="46"/>
      <c r="D53" s="11"/>
      <c r="E53" s="11"/>
    </row>
    <row r="54" spans="1:5" s="10" customFormat="1" ht="12">
      <c r="A54" s="4"/>
      <c r="B54" s="1"/>
      <c r="C54" s="46"/>
      <c r="D54" s="11"/>
      <c r="E54" s="11"/>
    </row>
    <row r="55" spans="1:5" s="10" customFormat="1" ht="12">
      <c r="A55" s="4"/>
      <c r="B55" s="1"/>
      <c r="C55" s="46"/>
      <c r="D55" s="11"/>
      <c r="E55" s="11"/>
    </row>
    <row r="56" spans="1:5" s="10" customFormat="1" ht="12">
      <c r="A56" s="4"/>
      <c r="B56" s="1"/>
      <c r="C56" s="46"/>
      <c r="D56" s="11"/>
      <c r="E56" s="11"/>
    </row>
    <row r="58" spans="1:5" ht="26.25" customHeight="1"/>
  </sheetData>
  <phoneticPr fontId="0" type="noConversion"/>
  <pageMargins left="0.59055118110236227" right="0.59055118110236227" top="0.59055118110236227" bottom="0.59055118110236227" header="0.31496062992125984" footer="0.31496062992125984"/>
  <pageSetup paperSize="9" fitToHeight="0" orientation="portrait" r:id="rId1"/>
  <headerFooter>
    <oddHeader>&amp;COfficial Commercial</oddHeader>
    <oddFooter>&amp;L&amp;"Arial,Bold"&amp;KC00000____________________________________________________________________________________________&amp;K5F5F5F
&amp;F &amp;COfficial Commercial&amp;R&amp;"Arial,Bold"&amp;K5F5F5F&amp;P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C78F-BD48-4E44-941B-F84F62EF72FD}">
  <dimension ref="A1:N37"/>
  <sheetViews>
    <sheetView view="pageBreakPreview" topLeftCell="A8" zoomScaleNormal="100" zoomScaleSheetLayoutView="100" workbookViewId="0">
      <selection activeCell="R32" sqref="R32"/>
    </sheetView>
  </sheetViews>
  <sheetFormatPr defaultColWidth="9.1796875" defaultRowHeight="13.5" customHeight="1"/>
  <cols>
    <col min="1" max="1" width="7.1796875" style="27" customWidth="1"/>
    <col min="2" max="2" width="57.08984375" style="27" customWidth="1"/>
    <col min="3" max="3" width="17.08984375" style="27" customWidth="1"/>
    <col min="4" max="4" width="10.08984375" style="27" customWidth="1"/>
    <col min="5" max="9" width="9.26953125" style="27" bestFit="1" customWidth="1"/>
    <col min="10" max="10" width="12.26953125" style="27" bestFit="1" customWidth="1"/>
    <col min="11" max="16384" width="9.1796875" style="27"/>
  </cols>
  <sheetData>
    <row r="1" spans="1:14" s="5" customFormat="1" ht="13.5" customHeight="1">
      <c r="A1" s="72"/>
      <c r="B1" s="73"/>
      <c r="C1" s="13"/>
    </row>
    <row r="2" spans="1:14" s="1" customFormat="1" ht="13.5" customHeight="1">
      <c r="B2" s="96"/>
      <c r="C2" s="16"/>
    </row>
    <row r="3" spans="1:14" s="1" customFormat="1" ht="13.5" customHeight="1">
      <c r="A3" s="96" t="str">
        <f>Cover!I21</f>
        <v xml:space="preserve">Creasey Welfare Facility Tender </v>
      </c>
      <c r="B3" s="97"/>
      <c r="C3" s="16"/>
    </row>
    <row r="4" spans="1:14" s="1" customFormat="1" ht="13.5" customHeight="1">
      <c r="A4" s="97">
        <f>Cover!G28</f>
        <v>46125</v>
      </c>
      <c r="B4" s="19"/>
      <c r="C4" s="19"/>
      <c r="D4" s="18"/>
    </row>
    <row r="5" spans="1:14" s="30" customFormat="1" ht="13.5" customHeight="1">
      <c r="A5" s="48"/>
      <c r="B5" s="49"/>
      <c r="C5" s="50"/>
      <c r="D5" s="49"/>
    </row>
    <row r="6" spans="1:14" s="30" customFormat="1" ht="23">
      <c r="A6" s="151" t="str">
        <f>'Main Summary'!A6</f>
        <v>Contract Sum Analysis</v>
      </c>
      <c r="B6" s="49"/>
      <c r="C6" s="50"/>
      <c r="D6" s="49"/>
    </row>
    <row r="7" spans="1:14" ht="13.5" customHeight="1">
      <c r="A7" s="51"/>
      <c r="B7" s="52"/>
      <c r="C7" s="53" t="s">
        <v>36</v>
      </c>
      <c r="D7" s="54"/>
    </row>
    <row r="8" spans="1:14" ht="14" customHeight="1">
      <c r="A8" s="54"/>
      <c r="B8" s="54"/>
      <c r="C8" s="53"/>
      <c r="D8" s="54"/>
    </row>
    <row r="9" spans="1:14" ht="13.5" customHeight="1">
      <c r="A9" s="55">
        <v>1</v>
      </c>
      <c r="B9" s="56" t="s">
        <v>63</v>
      </c>
      <c r="C9" s="57">
        <f>SUM(Breakdown!D13)</f>
        <v>0</v>
      </c>
      <c r="D9" s="54"/>
      <c r="E9" s="33"/>
      <c r="F9" s="34"/>
      <c r="G9" s="34"/>
      <c r="H9" s="34"/>
      <c r="I9" s="34"/>
      <c r="J9" s="34"/>
      <c r="K9" s="35"/>
      <c r="L9" s="35"/>
      <c r="M9" s="35"/>
      <c r="N9" s="35"/>
    </row>
    <row r="10" spans="1:14" ht="13.5" customHeight="1">
      <c r="A10" s="55"/>
      <c r="B10" s="56"/>
      <c r="C10" s="57"/>
      <c r="D10" s="54"/>
      <c r="E10" s="33"/>
      <c r="F10" s="34"/>
      <c r="G10" s="34"/>
      <c r="H10" s="34"/>
      <c r="I10" s="34"/>
      <c r="J10" s="34"/>
      <c r="K10" s="35"/>
      <c r="L10" s="35"/>
      <c r="M10" s="35"/>
      <c r="N10" s="35"/>
    </row>
    <row r="11" spans="1:14" ht="13.5" customHeight="1">
      <c r="A11" s="55"/>
      <c r="B11" s="56"/>
      <c r="C11" s="57"/>
      <c r="D11" s="54"/>
      <c r="E11" s="33"/>
      <c r="F11" s="34"/>
      <c r="G11" s="34"/>
      <c r="H11" s="34"/>
      <c r="I11" s="34"/>
      <c r="J11" s="34"/>
      <c r="K11" s="35"/>
      <c r="L11" s="35"/>
      <c r="M11" s="35"/>
      <c r="N11" s="35"/>
    </row>
    <row r="12" spans="1:14" ht="13.5" customHeight="1">
      <c r="A12" s="55"/>
      <c r="B12" s="56"/>
      <c r="C12" s="57"/>
      <c r="D12" s="54"/>
      <c r="E12" s="33"/>
      <c r="F12" s="34"/>
      <c r="G12" s="34"/>
      <c r="H12" s="34"/>
      <c r="I12" s="34"/>
      <c r="J12" s="34"/>
      <c r="K12" s="35"/>
      <c r="L12" s="35"/>
      <c r="M12" s="35"/>
      <c r="N12" s="35"/>
    </row>
    <row r="13" spans="1:14" ht="13.5" customHeight="1">
      <c r="A13" s="55"/>
      <c r="B13" s="56" t="s">
        <v>66</v>
      </c>
      <c r="C13" s="57"/>
      <c r="D13" s="54"/>
      <c r="E13" s="33"/>
      <c r="F13" s="34"/>
      <c r="G13" s="34"/>
      <c r="H13" s="34"/>
      <c r="I13" s="34"/>
      <c r="J13" s="34"/>
      <c r="K13" s="35"/>
      <c r="L13" s="35"/>
      <c r="M13" s="35"/>
      <c r="N13" s="35"/>
    </row>
    <row r="14" spans="1:14" ht="14" customHeight="1">
      <c r="A14" s="54"/>
      <c r="B14" s="54"/>
      <c r="C14" s="53"/>
      <c r="D14" s="54"/>
    </row>
    <row r="15" spans="1:14" ht="13.5" customHeight="1">
      <c r="A15" s="54">
        <v>2</v>
      </c>
      <c r="B15" s="54" t="s">
        <v>40</v>
      </c>
      <c r="C15" s="60">
        <f>SUM(Breakdown!D23)</f>
        <v>0</v>
      </c>
      <c r="D15" s="54"/>
      <c r="E15" s="31"/>
      <c r="F15" s="31"/>
      <c r="G15" s="31"/>
      <c r="H15" s="36"/>
      <c r="I15" s="32"/>
      <c r="J15" s="37"/>
      <c r="K15" s="38"/>
      <c r="L15" s="35"/>
      <c r="M15" s="35"/>
      <c r="N15" s="35"/>
    </row>
    <row r="16" spans="1:14" ht="13.5" customHeight="1">
      <c r="A16" s="54"/>
      <c r="B16" s="56"/>
      <c r="C16" s="60"/>
      <c r="D16" s="54"/>
      <c r="E16" s="31"/>
      <c r="F16" s="31"/>
      <c r="G16" s="31"/>
      <c r="H16" s="36"/>
      <c r="I16" s="32"/>
      <c r="J16" s="37"/>
      <c r="K16" s="38"/>
      <c r="L16" s="35"/>
      <c r="M16" s="35"/>
      <c r="N16" s="35"/>
    </row>
    <row r="17" spans="1:14" ht="13.5" customHeight="1">
      <c r="A17" s="54">
        <v>3</v>
      </c>
      <c r="B17" s="56" t="s">
        <v>53</v>
      </c>
      <c r="C17" s="60">
        <f>SUM(Breakdown!D29)</f>
        <v>0</v>
      </c>
      <c r="D17" s="54"/>
      <c r="E17" s="31"/>
      <c r="F17" s="31"/>
      <c r="G17" s="31"/>
      <c r="H17" s="36"/>
      <c r="I17" s="32"/>
      <c r="J17" s="37"/>
      <c r="K17" s="38"/>
      <c r="L17" s="35"/>
      <c r="M17" s="35"/>
      <c r="N17" s="35"/>
    </row>
    <row r="18" spans="1:14" ht="13.5" customHeight="1">
      <c r="A18" s="54"/>
      <c r="B18" s="56"/>
      <c r="C18" s="57"/>
      <c r="D18" s="54"/>
      <c r="E18" s="31"/>
      <c r="F18" s="31"/>
      <c r="G18" s="31"/>
      <c r="H18" s="36"/>
      <c r="I18" s="32"/>
      <c r="J18" s="37"/>
      <c r="K18" s="38"/>
      <c r="L18" s="35"/>
      <c r="M18" s="35"/>
      <c r="N18" s="35"/>
    </row>
    <row r="19" spans="1:14" ht="13.5" customHeight="1">
      <c r="A19" s="54">
        <v>4</v>
      </c>
      <c r="B19" s="54" t="s">
        <v>2</v>
      </c>
      <c r="C19" s="60">
        <f>SUM(Breakdown!D35)</f>
        <v>0</v>
      </c>
      <c r="D19" s="54"/>
    </row>
    <row r="20" spans="1:14" ht="13.5" customHeight="1">
      <c r="A20" s="54"/>
      <c r="B20" s="56"/>
      <c r="C20" s="60"/>
      <c r="D20" s="54"/>
      <c r="E20" s="31"/>
      <c r="F20" s="31"/>
      <c r="G20" s="31"/>
      <c r="H20" s="36"/>
      <c r="I20" s="32"/>
      <c r="J20" s="37"/>
      <c r="K20" s="38"/>
      <c r="L20" s="35"/>
      <c r="M20" s="35"/>
      <c r="N20" s="35"/>
    </row>
    <row r="21" spans="1:14" ht="13.5" customHeight="1">
      <c r="A21" s="54">
        <v>5</v>
      </c>
      <c r="B21" s="54" t="s">
        <v>42</v>
      </c>
      <c r="C21" s="60">
        <f>SUM(Breakdown!D40)</f>
        <v>0</v>
      </c>
      <c r="D21" s="54"/>
      <c r="E21" s="31"/>
      <c r="F21" s="31"/>
      <c r="G21" s="31"/>
      <c r="H21" s="36"/>
      <c r="I21" s="32"/>
      <c r="J21" s="37"/>
      <c r="K21" s="38"/>
      <c r="L21" s="35"/>
      <c r="M21" s="35"/>
      <c r="N21" s="35"/>
    </row>
    <row r="22" spans="1:14" ht="13.5" customHeight="1">
      <c r="A22" s="54"/>
      <c r="B22" s="54"/>
      <c r="C22" s="60"/>
      <c r="D22" s="54"/>
      <c r="E22" s="31"/>
      <c r="F22" s="31"/>
      <c r="G22" s="31"/>
      <c r="H22" s="36"/>
      <c r="I22" s="32"/>
      <c r="J22" s="37"/>
      <c r="K22" s="38"/>
      <c r="L22" s="35"/>
      <c r="M22" s="35"/>
      <c r="N22" s="35"/>
    </row>
    <row r="23" spans="1:14" ht="7" customHeight="1">
      <c r="A23" s="54"/>
      <c r="B23" s="54"/>
      <c r="C23" s="60"/>
      <c r="D23" s="54"/>
    </row>
    <row r="24" spans="1:14" ht="12.75" customHeight="1">
      <c r="A24" s="77"/>
      <c r="B24" s="64"/>
      <c r="C24" s="134"/>
      <c r="D24" s="54"/>
    </row>
    <row r="25" spans="1:14" ht="12.75" customHeight="1">
      <c r="A25" s="77"/>
      <c r="B25" s="64"/>
      <c r="C25" s="135"/>
      <c r="D25" s="54"/>
    </row>
    <row r="26" spans="1:14" ht="13.5" customHeight="1" thickBot="1">
      <c r="A26" s="54"/>
      <c r="B26" s="62" t="s">
        <v>41</v>
      </c>
      <c r="C26" s="71">
        <f>SUM(C9:C23)</f>
        <v>0</v>
      </c>
      <c r="D26" s="54"/>
    </row>
    <row r="27" spans="1:14" ht="13.5" customHeight="1" thickTop="1">
      <c r="A27" s="54"/>
      <c r="B27" s="54"/>
      <c r="C27" s="60"/>
      <c r="D27" s="54"/>
    </row>
    <row r="28" spans="1:14" ht="13.5" customHeight="1">
      <c r="A28" s="54"/>
      <c r="B28" s="56"/>
      <c r="C28" s="60"/>
      <c r="D28" s="54"/>
    </row>
    <row r="29" spans="1:14" ht="13.5" customHeight="1">
      <c r="A29" s="54"/>
      <c r="B29" s="56"/>
      <c r="C29" s="60"/>
      <c r="D29" s="54"/>
    </row>
    <row r="37" spans="3:3" ht="13.5" customHeight="1">
      <c r="C37" s="39"/>
    </row>
  </sheetData>
  <pageMargins left="0.59055118110236227" right="0.59055118110236227" top="0.59055118110236227" bottom="0.59055118110236227" header="0.31496062992125984" footer="0.31496062992125984"/>
  <pageSetup paperSize="9" orientation="portrait" r:id="rId1"/>
  <headerFooter>
    <oddHeader>&amp;COfficial Commercial</oddHeader>
    <oddFooter>&amp;L&amp;"Arial,Bold"&amp;KC00000____________________________________________________________________________________________&amp;K5F5F5F
&amp;F &amp;COfficial Commercial&amp;R&amp;"Arial,Bold"&amp;K5F5F5F&amp;P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C388E-816D-4E8D-99F4-123DDFAAF110}">
  <dimension ref="A1:R81"/>
  <sheetViews>
    <sheetView view="pageBreakPreview" zoomScaleNormal="100" zoomScaleSheetLayoutView="100" workbookViewId="0">
      <selection activeCell="R32" sqref="R32"/>
    </sheetView>
  </sheetViews>
  <sheetFormatPr defaultColWidth="9.1796875" defaultRowHeight="13.5" customHeight="1"/>
  <cols>
    <col min="1" max="1" width="7.08984375" style="27" customWidth="1"/>
    <col min="2" max="2" width="54.08984375" style="27" customWidth="1"/>
    <col min="3" max="3" width="9.90625" style="27" customWidth="1"/>
    <col min="4" max="4" width="17.7265625" style="91" bestFit="1" customWidth="1"/>
    <col min="5" max="5" width="1.7265625" style="27" customWidth="1"/>
    <col min="6" max="6" width="11.453125" bestFit="1" customWidth="1"/>
    <col min="7" max="7" width="12.26953125" bestFit="1" customWidth="1"/>
    <col min="8" max="12" width="9.26953125" bestFit="1" customWidth="1"/>
    <col min="13" max="13" width="12.26953125" bestFit="1" customWidth="1"/>
    <col min="19" max="16384" width="9.1796875" style="27"/>
  </cols>
  <sheetData>
    <row r="1" spans="1:18" s="5" customFormat="1" ht="13.5" customHeight="1">
      <c r="A1" s="75"/>
      <c r="B1" s="73"/>
      <c r="C1" s="13"/>
      <c r="D1" s="83"/>
      <c r="F1"/>
      <c r="G1"/>
      <c r="H1"/>
      <c r="I1"/>
      <c r="J1"/>
      <c r="K1"/>
      <c r="L1"/>
      <c r="M1"/>
      <c r="N1"/>
      <c r="O1"/>
      <c r="P1"/>
      <c r="Q1"/>
      <c r="R1"/>
    </row>
    <row r="2" spans="1:18" s="1" customFormat="1" ht="13.5" customHeight="1">
      <c r="B2" s="96"/>
      <c r="C2" s="16"/>
      <c r="D2" s="84"/>
      <c r="F2"/>
      <c r="G2"/>
      <c r="H2"/>
      <c r="I2"/>
      <c r="J2"/>
      <c r="K2"/>
      <c r="L2"/>
      <c r="M2"/>
      <c r="N2"/>
      <c r="O2"/>
      <c r="P2"/>
      <c r="Q2"/>
      <c r="R2"/>
    </row>
    <row r="3" spans="1:18" s="1" customFormat="1" ht="13.5" customHeight="1">
      <c r="A3" s="96" t="str">
        <f>Cover!I21</f>
        <v xml:space="preserve">Creasey Welfare Facility Tender </v>
      </c>
      <c r="B3" s="97"/>
      <c r="C3" s="16"/>
      <c r="D3" s="84"/>
      <c r="F3"/>
      <c r="G3"/>
      <c r="H3"/>
      <c r="I3"/>
      <c r="J3"/>
      <c r="K3"/>
      <c r="L3"/>
      <c r="M3"/>
      <c r="N3"/>
      <c r="O3"/>
      <c r="P3"/>
      <c r="Q3"/>
      <c r="R3"/>
    </row>
    <row r="4" spans="1:18" s="1" customFormat="1" ht="13.5" customHeight="1">
      <c r="A4" s="133">
        <f>Cover!G28</f>
        <v>46125</v>
      </c>
      <c r="B4" s="19"/>
      <c r="C4" s="19"/>
      <c r="D4" s="85"/>
      <c r="E4" s="5"/>
      <c r="F4"/>
      <c r="G4"/>
      <c r="H4"/>
      <c r="I4"/>
      <c r="J4"/>
      <c r="K4"/>
      <c r="L4"/>
      <c r="M4"/>
      <c r="N4"/>
      <c r="O4"/>
      <c r="P4"/>
      <c r="Q4"/>
      <c r="R4"/>
    </row>
    <row r="5" spans="1:18" s="30" customFormat="1" ht="13.5" customHeight="1">
      <c r="A5" s="76"/>
      <c r="B5" s="49"/>
      <c r="C5" s="49"/>
      <c r="D5" s="86"/>
      <c r="E5" s="49"/>
      <c r="F5"/>
      <c r="G5"/>
      <c r="H5"/>
      <c r="I5"/>
      <c r="J5"/>
      <c r="K5"/>
      <c r="L5"/>
      <c r="M5"/>
      <c r="N5"/>
      <c r="O5"/>
      <c r="P5"/>
      <c r="Q5"/>
      <c r="R5"/>
    </row>
    <row r="6" spans="1:18" s="30" customFormat="1" ht="23">
      <c r="A6" s="151" t="str">
        <f>'Main Summary'!A6</f>
        <v>Contract Sum Analysis</v>
      </c>
      <c r="B6" s="49"/>
      <c r="C6" s="49"/>
      <c r="D6" s="86"/>
      <c r="E6" s="49"/>
      <c r="F6"/>
      <c r="G6"/>
      <c r="H6"/>
      <c r="I6"/>
      <c r="J6"/>
      <c r="K6"/>
      <c r="L6"/>
      <c r="M6"/>
      <c r="N6"/>
      <c r="O6"/>
      <c r="P6"/>
      <c r="Q6"/>
      <c r="R6"/>
    </row>
    <row r="7" spans="1:18" s="30" customFormat="1" ht="23">
      <c r="A7" s="151"/>
      <c r="B7" s="49"/>
      <c r="C7" s="49"/>
      <c r="D7" s="86"/>
      <c r="E7" s="49"/>
      <c r="F7"/>
      <c r="G7"/>
      <c r="H7"/>
      <c r="I7"/>
      <c r="J7"/>
      <c r="K7"/>
      <c r="L7"/>
      <c r="M7"/>
      <c r="N7"/>
      <c r="O7"/>
      <c r="P7"/>
      <c r="Q7"/>
      <c r="R7"/>
    </row>
    <row r="8" spans="1:18" s="30" customFormat="1" ht="13.5" customHeight="1">
      <c r="A8" s="151"/>
      <c r="B8" s="49"/>
      <c r="C8" s="49"/>
      <c r="D8" s="86"/>
      <c r="E8" s="49"/>
      <c r="F8"/>
      <c r="G8"/>
      <c r="H8"/>
      <c r="I8"/>
      <c r="J8"/>
      <c r="K8"/>
      <c r="L8"/>
      <c r="M8"/>
      <c r="N8"/>
      <c r="O8"/>
      <c r="P8"/>
      <c r="Q8"/>
      <c r="R8"/>
    </row>
    <row r="9" spans="1:18" s="30" customFormat="1" ht="13.5" customHeight="1">
      <c r="A9" s="153">
        <v>1</v>
      </c>
      <c r="B9" s="64" t="s">
        <v>54</v>
      </c>
      <c r="C9" s="82"/>
      <c r="D9" s="95"/>
      <c r="E9" s="49"/>
      <c r="F9"/>
      <c r="G9"/>
      <c r="H9"/>
      <c r="I9"/>
      <c r="J9"/>
      <c r="K9"/>
      <c r="L9"/>
      <c r="M9"/>
      <c r="N9"/>
      <c r="O9"/>
      <c r="P9"/>
      <c r="Q9"/>
      <c r="R9"/>
    </row>
    <row r="10" spans="1:18" s="30" customFormat="1" ht="13.5" customHeight="1">
      <c r="A10" s="151"/>
      <c r="B10" s="56" t="s">
        <v>64</v>
      </c>
      <c r="C10" s="82"/>
      <c r="D10" s="95"/>
      <c r="E10" s="49"/>
      <c r="F10"/>
      <c r="G10"/>
      <c r="H10"/>
      <c r="I10"/>
      <c r="J10"/>
      <c r="K10"/>
      <c r="L10"/>
      <c r="M10"/>
      <c r="N10"/>
      <c r="O10"/>
      <c r="P10"/>
      <c r="Q10"/>
      <c r="R10"/>
    </row>
    <row r="11" spans="1:18" s="30" customFormat="1" ht="13.5" customHeight="1">
      <c r="A11" s="151"/>
      <c r="B11" s="56" t="s">
        <v>67</v>
      </c>
      <c r="C11" s="82"/>
      <c r="D11" s="95"/>
      <c r="E11" s="49"/>
      <c r="F11"/>
      <c r="G11"/>
      <c r="H11"/>
      <c r="I11"/>
      <c r="J11"/>
      <c r="K11"/>
      <c r="L11"/>
      <c r="M11"/>
      <c r="N11"/>
      <c r="O11"/>
      <c r="P11"/>
      <c r="Q11"/>
      <c r="R11"/>
    </row>
    <row r="12" spans="1:18" s="30" customFormat="1" ht="13.5" customHeight="1">
      <c r="A12" s="151"/>
      <c r="B12" s="79" t="s">
        <v>46</v>
      </c>
      <c r="C12" s="82"/>
      <c r="D12" s="95"/>
      <c r="E12" s="49"/>
      <c r="F12"/>
      <c r="G12"/>
      <c r="H12"/>
      <c r="I12"/>
      <c r="J12"/>
      <c r="K12"/>
      <c r="L12"/>
      <c r="M12"/>
      <c r="N12"/>
      <c r="O12"/>
      <c r="P12"/>
      <c r="Q12"/>
      <c r="R12"/>
    </row>
    <row r="13" spans="1:18" s="30" customFormat="1" ht="13.5" customHeight="1">
      <c r="A13" s="151"/>
      <c r="B13" s="64" t="s">
        <v>35</v>
      </c>
      <c r="C13" s="82" t="s">
        <v>48</v>
      </c>
      <c r="D13" s="92">
        <f>SUM(D9:D10)</f>
        <v>0</v>
      </c>
      <c r="E13" s="49"/>
      <c r="F13"/>
      <c r="G13"/>
      <c r="H13"/>
      <c r="I13"/>
      <c r="J13"/>
      <c r="K13"/>
      <c r="L13"/>
      <c r="M13"/>
      <c r="N13"/>
      <c r="O13"/>
      <c r="P13"/>
      <c r="Q13"/>
      <c r="R13"/>
    </row>
    <row r="14" spans="1:18" s="30" customFormat="1" ht="13.5" customHeight="1">
      <c r="A14" s="151"/>
      <c r="B14" s="49"/>
      <c r="C14" s="49"/>
      <c r="D14" s="86"/>
      <c r="E14" s="49"/>
      <c r="F14"/>
      <c r="G14"/>
      <c r="H14"/>
      <c r="I14"/>
      <c r="J14"/>
      <c r="K14"/>
      <c r="L14"/>
      <c r="M14"/>
      <c r="N14"/>
      <c r="O14"/>
      <c r="P14"/>
      <c r="Q14"/>
      <c r="R14"/>
    </row>
    <row r="15" spans="1:18" s="30" customFormat="1" ht="13.5" customHeight="1">
      <c r="A15" s="151"/>
      <c r="B15" s="49"/>
      <c r="C15" s="49"/>
      <c r="D15" s="86"/>
      <c r="E15" s="49"/>
      <c r="F15"/>
      <c r="G15"/>
      <c r="H15"/>
      <c r="I15"/>
      <c r="J15"/>
      <c r="K15"/>
      <c r="L15"/>
      <c r="M15"/>
      <c r="N15"/>
      <c r="O15"/>
      <c r="P15"/>
      <c r="Q15"/>
      <c r="R15"/>
    </row>
    <row r="16" spans="1:18" s="30" customFormat="1" ht="13.5" customHeight="1">
      <c r="A16" s="151"/>
      <c r="B16" s="152" t="s">
        <v>65</v>
      </c>
      <c r="C16" s="49"/>
      <c r="D16" s="86"/>
      <c r="E16" s="49"/>
      <c r="F16"/>
      <c r="G16"/>
      <c r="H16"/>
      <c r="I16"/>
      <c r="J16"/>
      <c r="K16"/>
      <c r="L16"/>
      <c r="M16"/>
      <c r="N16"/>
      <c r="O16"/>
      <c r="P16"/>
      <c r="Q16"/>
      <c r="R16"/>
    </row>
    <row r="17" spans="1:18" s="30" customFormat="1" ht="13.5" customHeight="1">
      <c r="A17" s="151"/>
      <c r="B17" s="49"/>
      <c r="C17" s="49"/>
      <c r="D17" s="86"/>
      <c r="E17" s="49"/>
      <c r="F17"/>
      <c r="G17"/>
      <c r="H17"/>
      <c r="I17"/>
      <c r="J17"/>
      <c r="K17"/>
      <c r="L17"/>
      <c r="M17"/>
      <c r="N17"/>
      <c r="O17"/>
      <c r="P17"/>
      <c r="Q17"/>
      <c r="R17"/>
    </row>
    <row r="18" spans="1:18" s="30" customFormat="1" ht="13.5" customHeight="1">
      <c r="A18" s="151"/>
      <c r="B18" s="49"/>
      <c r="C18" s="49"/>
      <c r="D18" s="86"/>
      <c r="E18" s="49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s="30" customFormat="1" ht="12.5">
      <c r="A19" s="132"/>
      <c r="B19" s="54"/>
      <c r="C19" s="54"/>
      <c r="D19" s="87"/>
      <c r="E19" s="4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ht="13.5" customHeight="1">
      <c r="A20" s="77">
        <v>2</v>
      </c>
      <c r="B20" s="62" t="s">
        <v>40</v>
      </c>
      <c r="C20" s="54"/>
      <c r="D20" s="87"/>
      <c r="E20" s="54"/>
    </row>
    <row r="21" spans="1:18" ht="13.5" customHeight="1">
      <c r="A21" s="78"/>
      <c r="B21" s="54" t="s">
        <v>59</v>
      </c>
      <c r="C21" s="81"/>
      <c r="D21" s="88"/>
      <c r="E21" s="54"/>
    </row>
    <row r="22" spans="1:18" ht="13.5" customHeight="1">
      <c r="A22" s="78"/>
      <c r="B22" s="79" t="s">
        <v>46</v>
      </c>
      <c r="C22" s="81"/>
      <c r="D22" s="89"/>
      <c r="E22" s="54"/>
    </row>
    <row r="23" spans="1:18" s="47" customFormat="1" ht="13.5" customHeight="1">
      <c r="A23" s="77"/>
      <c r="B23" s="64" t="s">
        <v>35</v>
      </c>
      <c r="C23" s="82" t="s">
        <v>48</v>
      </c>
      <c r="D23" s="90">
        <f>SUM(D21:D22)</f>
        <v>0</v>
      </c>
      <c r="E23" s="62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3.5" customHeight="1">
      <c r="A24" s="78"/>
      <c r="B24" s="66"/>
      <c r="C24" s="54"/>
      <c r="D24" s="87"/>
      <c r="E24" s="54"/>
    </row>
    <row r="25" spans="1:18" ht="13.5" customHeight="1">
      <c r="A25" s="77">
        <v>3</v>
      </c>
      <c r="B25" s="64" t="s">
        <v>53</v>
      </c>
      <c r="C25" s="82"/>
      <c r="D25" s="95"/>
      <c r="E25" s="54"/>
    </row>
    <row r="26" spans="1:18" ht="13.5" customHeight="1">
      <c r="A26" s="77"/>
      <c r="B26" s="56" t="s">
        <v>57</v>
      </c>
      <c r="C26" s="82"/>
      <c r="D26" s="95"/>
      <c r="E26" s="54"/>
    </row>
    <row r="27" spans="1:18" ht="13.5" customHeight="1">
      <c r="A27" s="77"/>
      <c r="B27" s="56" t="s">
        <v>58</v>
      </c>
      <c r="C27" s="82"/>
      <c r="D27" s="95"/>
      <c r="E27" s="54"/>
    </row>
    <row r="28" spans="1:18" ht="13.5" customHeight="1">
      <c r="A28" s="77"/>
      <c r="B28" s="79" t="s">
        <v>46</v>
      </c>
      <c r="C28" s="82"/>
      <c r="D28" s="95"/>
      <c r="E28" s="54"/>
    </row>
    <row r="29" spans="1:18" ht="13.5" customHeight="1">
      <c r="A29" s="77"/>
      <c r="B29" s="64" t="s">
        <v>35</v>
      </c>
      <c r="C29" s="82" t="s">
        <v>48</v>
      </c>
      <c r="D29" s="92">
        <f>SUM(D26:D27)</f>
        <v>0</v>
      </c>
      <c r="E29" s="54"/>
    </row>
    <row r="30" spans="1:18" ht="13.5" customHeight="1">
      <c r="A30" s="77"/>
      <c r="B30" s="64"/>
      <c r="C30" s="82"/>
      <c r="D30" s="95"/>
      <c r="E30" s="54"/>
    </row>
    <row r="31" spans="1:18" ht="13.5" customHeight="1">
      <c r="A31" s="77">
        <v>4</v>
      </c>
      <c r="B31" s="62" t="s">
        <v>2</v>
      </c>
      <c r="C31" s="82"/>
      <c r="D31" s="95"/>
      <c r="E31" s="54"/>
    </row>
    <row r="32" spans="1:18" ht="13.5" customHeight="1">
      <c r="A32" s="77"/>
      <c r="B32" s="54" t="s">
        <v>56</v>
      </c>
      <c r="C32" s="58"/>
      <c r="D32" s="88"/>
      <c r="E32" s="54"/>
    </row>
    <row r="33" spans="1:5" ht="13.5" customHeight="1">
      <c r="A33" s="77"/>
      <c r="B33" s="54" t="s">
        <v>62</v>
      </c>
      <c r="C33" s="58"/>
      <c r="D33" s="88"/>
      <c r="E33" s="54"/>
    </row>
    <row r="34" spans="1:5" ht="13.5" customHeight="1">
      <c r="A34" s="77"/>
      <c r="B34" s="79" t="s">
        <v>46</v>
      </c>
      <c r="C34" s="58"/>
      <c r="D34" s="88"/>
      <c r="E34" s="54"/>
    </row>
    <row r="35" spans="1:5" ht="13.5" customHeight="1">
      <c r="A35" s="77"/>
      <c r="B35" s="64" t="s">
        <v>35</v>
      </c>
      <c r="C35" s="81" t="s">
        <v>48</v>
      </c>
      <c r="D35" s="92">
        <f>SUM(D32:D34)</f>
        <v>0</v>
      </c>
      <c r="E35" s="54"/>
    </row>
    <row r="36" spans="1:5" ht="13.5" customHeight="1">
      <c r="A36" s="77"/>
      <c r="B36" s="64"/>
      <c r="C36" s="82"/>
      <c r="D36" s="95"/>
      <c r="E36" s="54"/>
    </row>
    <row r="37" spans="1:5" ht="13.5" customHeight="1">
      <c r="A37" s="77">
        <v>5</v>
      </c>
      <c r="B37" s="62" t="s">
        <v>42</v>
      </c>
      <c r="C37" s="82"/>
      <c r="D37" s="93"/>
      <c r="E37" s="54"/>
    </row>
    <row r="38" spans="1:5" ht="13.5" customHeight="1">
      <c r="A38" s="77"/>
      <c r="B38" s="54" t="s">
        <v>60</v>
      </c>
      <c r="C38" s="65"/>
      <c r="D38" s="146"/>
      <c r="E38" s="54"/>
    </row>
    <row r="39" spans="1:5" ht="13.5" customHeight="1">
      <c r="A39" s="78"/>
      <c r="B39" s="54" t="s">
        <v>61</v>
      </c>
      <c r="C39" s="82"/>
      <c r="D39" s="89"/>
      <c r="E39" s="54"/>
    </row>
    <row r="40" spans="1:5" ht="13.5" customHeight="1">
      <c r="A40" s="78"/>
      <c r="B40" s="79" t="s">
        <v>46</v>
      </c>
      <c r="C40" s="81"/>
      <c r="D40" s="154"/>
      <c r="E40" s="54"/>
    </row>
    <row r="41" spans="1:5" ht="14" customHeight="1">
      <c r="A41" s="78"/>
      <c r="B41" s="64" t="s">
        <v>35</v>
      </c>
      <c r="C41" s="82" t="s">
        <v>48</v>
      </c>
      <c r="D41" s="93">
        <f>SUM(D38:D40)</f>
        <v>0</v>
      </c>
      <c r="E41" s="54"/>
    </row>
    <row r="42" spans="1:5" ht="13.5" customHeight="1">
      <c r="A42" s="77"/>
      <c r="B42" s="64"/>
      <c r="C42" s="65"/>
      <c r="D42" s="93"/>
      <c r="E42" s="54"/>
    </row>
    <row r="43" spans="1:5" ht="13.5" customHeight="1">
      <c r="A43" s="77"/>
      <c r="B43" s="64"/>
      <c r="C43" s="65"/>
      <c r="E43" s="54"/>
    </row>
    <row r="44" spans="1:5" ht="13.5" customHeight="1">
      <c r="A44" s="77"/>
      <c r="E44" s="54"/>
    </row>
    <row r="45" spans="1:5" ht="13.5" customHeight="1">
      <c r="D45" s="94"/>
    </row>
    <row r="46" spans="1:5" ht="13.5" customHeight="1">
      <c r="B46"/>
      <c r="C46"/>
      <c r="D46" s="94"/>
    </row>
    <row r="47" spans="1:5" customFormat="1" ht="13.5" customHeight="1">
      <c r="D47" s="94"/>
    </row>
    <row r="48" spans="1:5" customFormat="1" ht="13.5" customHeight="1">
      <c r="D48" s="94"/>
    </row>
    <row r="49" spans="4:4" customFormat="1" ht="13.5" customHeight="1">
      <c r="D49" s="94"/>
    </row>
    <row r="50" spans="4:4" customFormat="1" ht="18.75" customHeight="1">
      <c r="D50" s="94"/>
    </row>
    <row r="51" spans="4:4" customFormat="1" ht="13.5" customHeight="1">
      <c r="D51" s="94"/>
    </row>
    <row r="52" spans="4:4" customFormat="1" ht="13.5" customHeight="1">
      <c r="D52" s="94"/>
    </row>
    <row r="53" spans="4:4" customFormat="1" ht="13.5" customHeight="1">
      <c r="D53" s="94"/>
    </row>
    <row r="54" spans="4:4" customFormat="1" ht="13.5" customHeight="1">
      <c r="D54" s="94"/>
    </row>
    <row r="55" spans="4:4" customFormat="1" ht="13.5" customHeight="1">
      <c r="D55" s="94"/>
    </row>
    <row r="56" spans="4:4" customFormat="1" ht="13.5" customHeight="1">
      <c r="D56" s="94"/>
    </row>
    <row r="57" spans="4:4" customFormat="1" ht="13.5" customHeight="1">
      <c r="D57" s="94"/>
    </row>
    <row r="58" spans="4:4" customFormat="1" ht="13.5" customHeight="1">
      <c r="D58" s="94"/>
    </row>
    <row r="59" spans="4:4" customFormat="1" ht="13.5" customHeight="1">
      <c r="D59" s="94"/>
    </row>
    <row r="60" spans="4:4" customFormat="1" ht="13.5" customHeight="1">
      <c r="D60" s="94"/>
    </row>
    <row r="61" spans="4:4" customFormat="1" ht="13.5" customHeight="1">
      <c r="D61" s="94"/>
    </row>
    <row r="62" spans="4:4" customFormat="1" ht="13.5" customHeight="1">
      <c r="D62" s="94"/>
    </row>
    <row r="63" spans="4:4" customFormat="1" ht="13.5" customHeight="1">
      <c r="D63" s="94"/>
    </row>
    <row r="64" spans="4:4" customFormat="1" ht="13.5" customHeight="1">
      <c r="D64" s="94"/>
    </row>
    <row r="65" spans="4:4" customFormat="1" ht="13.5" customHeight="1">
      <c r="D65" s="94"/>
    </row>
    <row r="66" spans="4:4" customFormat="1" ht="13.5" customHeight="1">
      <c r="D66" s="94"/>
    </row>
    <row r="67" spans="4:4" customFormat="1" ht="13.5" customHeight="1">
      <c r="D67" s="94"/>
    </row>
    <row r="68" spans="4:4" customFormat="1" ht="13.5" customHeight="1">
      <c r="D68" s="94"/>
    </row>
    <row r="69" spans="4:4" customFormat="1" ht="13.5" customHeight="1">
      <c r="D69" s="94"/>
    </row>
    <row r="70" spans="4:4" customFormat="1" ht="13.5" customHeight="1">
      <c r="D70" s="94"/>
    </row>
    <row r="71" spans="4:4" customFormat="1" ht="13.5" customHeight="1">
      <c r="D71" s="94"/>
    </row>
    <row r="72" spans="4:4" customFormat="1" ht="13.5" customHeight="1">
      <c r="D72" s="94"/>
    </row>
    <row r="73" spans="4:4" customFormat="1" ht="13.5" customHeight="1">
      <c r="D73" s="94"/>
    </row>
    <row r="74" spans="4:4" customFormat="1" ht="13.5" customHeight="1">
      <c r="D74" s="94"/>
    </row>
    <row r="75" spans="4:4" customFormat="1" ht="13.5" customHeight="1">
      <c r="D75" s="94"/>
    </row>
    <row r="76" spans="4:4" customFormat="1" ht="13.5" customHeight="1">
      <c r="D76" s="94"/>
    </row>
    <row r="77" spans="4:4" customFormat="1" ht="13.5" customHeight="1">
      <c r="D77" s="94"/>
    </row>
    <row r="78" spans="4:4" customFormat="1" ht="13.5" customHeight="1">
      <c r="D78" s="94"/>
    </row>
    <row r="79" spans="4:4" customFormat="1" ht="13.5" customHeight="1">
      <c r="D79" s="94"/>
    </row>
    <row r="80" spans="4:4" customFormat="1" ht="13.5" customHeight="1">
      <c r="D80" s="91"/>
    </row>
    <row r="81" spans="2:4" customFormat="1" ht="13.5" customHeight="1">
      <c r="B81" s="27"/>
      <c r="C81" s="27"/>
      <c r="D81" s="91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&amp;COfficial Commercial&amp;R]</oddHeader>
    <oddFooter>&amp;L&amp;"Arial,Bold"&amp;KC00000_______________________________________________________________________________________&amp;K5F5F5F
&amp;F &amp;COfficial Commercial&amp;R&amp;"Arial,Bold"&amp;K5F5F5F&amp;P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B3B95-5F1B-46E9-BB9F-F90F26F1CE2C}">
  <dimension ref="A1:S66"/>
  <sheetViews>
    <sheetView view="pageBreakPreview" zoomScaleNormal="100" zoomScaleSheetLayoutView="100" workbookViewId="0">
      <selection activeCell="L40" sqref="L40"/>
    </sheetView>
  </sheetViews>
  <sheetFormatPr defaultColWidth="9.1796875" defaultRowHeight="12.5"/>
  <cols>
    <col min="1" max="1" width="5.81640625" style="27" customWidth="1"/>
    <col min="2" max="2" width="39.453125" style="27" customWidth="1"/>
    <col min="3" max="3" width="5.26953125" style="27" customWidth="1"/>
    <col min="4" max="4" width="13.1796875" style="27" bestFit="1" customWidth="1"/>
    <col min="5" max="5" width="10.7265625" style="27" customWidth="1"/>
    <col min="6" max="6" width="13.7265625" style="27" customWidth="1"/>
    <col min="7" max="7" width="3.54296875" style="27" customWidth="1"/>
    <col min="8" max="9" width="9.1796875" style="27"/>
    <col min="10" max="14" width="9.26953125" style="27" bestFit="1" customWidth="1"/>
    <col min="15" max="15" width="12.26953125" style="27" bestFit="1" customWidth="1"/>
    <col min="16" max="16384" width="9.1796875" style="27"/>
  </cols>
  <sheetData>
    <row r="1" spans="1:19" s="5" customFormat="1" ht="13.5">
      <c r="A1" s="20" t="e">
        <f>#REF!</f>
        <v>#REF!</v>
      </c>
      <c r="B1" s="12"/>
      <c r="C1" s="13"/>
      <c r="D1" s="13"/>
      <c r="E1" s="13"/>
      <c r="F1" s="14"/>
    </row>
    <row r="2" spans="1:19" s="1" customFormat="1" ht="13.5">
      <c r="A2" s="21" t="e">
        <f>#REF!</f>
        <v>#REF!</v>
      </c>
      <c r="B2" s="15"/>
      <c r="C2" s="16"/>
      <c r="D2" s="16"/>
      <c r="E2" s="16"/>
      <c r="F2" s="17"/>
    </row>
    <row r="3" spans="1:19" s="1" customFormat="1" ht="13.5">
      <c r="A3" s="157"/>
      <c r="B3" s="157"/>
      <c r="C3" s="16"/>
      <c r="D3" s="16"/>
      <c r="E3" s="16"/>
      <c r="F3" s="22"/>
    </row>
    <row r="4" spans="1:19" s="1" customFormat="1" ht="13.5">
      <c r="A4" s="26"/>
      <c r="B4" s="26"/>
      <c r="C4" s="16"/>
      <c r="D4" s="16"/>
      <c r="E4" s="16"/>
      <c r="F4" s="22"/>
    </row>
    <row r="5" spans="1:19" s="1" customFormat="1" ht="12">
      <c r="A5" s="18"/>
      <c r="B5" s="19"/>
      <c r="C5" s="19"/>
      <c r="D5" s="19"/>
      <c r="E5" s="19"/>
      <c r="F5" s="29"/>
      <c r="G5" s="18"/>
    </row>
    <row r="6" spans="1:19" s="30" customFormat="1" ht="12.75" customHeight="1">
      <c r="A6" s="48"/>
      <c r="B6" s="49"/>
      <c r="C6" s="50"/>
      <c r="D6" s="50" t="s">
        <v>33</v>
      </c>
      <c r="E6" s="67" t="s">
        <v>34</v>
      </c>
      <c r="F6" s="49"/>
      <c r="G6" s="49"/>
    </row>
    <row r="7" spans="1:19" ht="13">
      <c r="A7" s="51"/>
      <c r="B7" s="52" t="s">
        <v>3</v>
      </c>
      <c r="C7" s="54"/>
      <c r="D7" s="54"/>
      <c r="E7" s="54"/>
      <c r="F7" s="54"/>
      <c r="G7" s="54"/>
    </row>
    <row r="8" spans="1:19">
      <c r="A8" s="54"/>
      <c r="B8" s="54" t="s">
        <v>4</v>
      </c>
      <c r="C8" s="63" t="s">
        <v>0</v>
      </c>
      <c r="D8" s="68">
        <f>1200*$I$8</f>
        <v>9600</v>
      </c>
      <c r="E8" s="68">
        <v>0</v>
      </c>
      <c r="F8" s="68">
        <f>SUM(D8:E8)</f>
        <v>9600</v>
      </c>
      <c r="G8" s="54"/>
      <c r="I8" s="28">
        <v>8</v>
      </c>
      <c r="J8" s="28" t="s">
        <v>37</v>
      </c>
    </row>
    <row r="9" spans="1:19" ht="18">
      <c r="A9" s="55"/>
      <c r="B9" s="56" t="s">
        <v>5</v>
      </c>
      <c r="C9" s="63" t="s">
        <v>0</v>
      </c>
      <c r="D9" s="68">
        <f>(350)*$I$8</f>
        <v>2800</v>
      </c>
      <c r="E9" s="68">
        <v>0</v>
      </c>
      <c r="F9" s="68">
        <f t="shared" ref="F9:F14" si="0">SUM(D9:E9)</f>
        <v>2800</v>
      </c>
      <c r="G9" s="54"/>
      <c r="J9" s="33"/>
      <c r="K9" s="34"/>
      <c r="L9" s="34"/>
      <c r="M9" s="34"/>
      <c r="N9" s="34"/>
      <c r="O9" s="34"/>
      <c r="P9" s="35"/>
      <c r="Q9" s="35"/>
      <c r="R9" s="35"/>
      <c r="S9" s="35"/>
    </row>
    <row r="10" spans="1:19" ht="14.5" customHeight="1">
      <c r="A10" s="54"/>
      <c r="B10" s="56" t="s">
        <v>6</v>
      </c>
      <c r="C10" s="63" t="s">
        <v>0</v>
      </c>
      <c r="D10" s="68">
        <f>(350)*$I$8</f>
        <v>2800</v>
      </c>
      <c r="E10" s="68">
        <v>0</v>
      </c>
      <c r="F10" s="68">
        <f t="shared" si="0"/>
        <v>2800</v>
      </c>
      <c r="G10" s="54"/>
      <c r="J10" s="33"/>
      <c r="K10" s="34"/>
      <c r="L10" s="34"/>
      <c r="M10" s="34"/>
      <c r="N10" s="34"/>
      <c r="O10" s="34"/>
      <c r="P10" s="35"/>
      <c r="Q10" s="35"/>
      <c r="R10" s="35"/>
      <c r="S10" s="35"/>
    </row>
    <row r="11" spans="1:19" ht="18">
      <c r="A11" s="55"/>
      <c r="B11" s="56" t="s">
        <v>7</v>
      </c>
      <c r="C11" s="63" t="s">
        <v>0</v>
      </c>
      <c r="D11" s="68">
        <f>0*$I$8</f>
        <v>0</v>
      </c>
      <c r="E11" s="68">
        <v>0</v>
      </c>
      <c r="F11" s="68">
        <f t="shared" si="0"/>
        <v>0</v>
      </c>
      <c r="G11" s="54"/>
      <c r="J11" s="33"/>
      <c r="K11" s="34"/>
      <c r="L11" s="34"/>
      <c r="M11" s="34"/>
      <c r="N11" s="34"/>
      <c r="O11" s="34"/>
      <c r="P11" s="35"/>
      <c r="Q11" s="35"/>
      <c r="R11" s="35"/>
      <c r="S11" s="35"/>
    </row>
    <row r="12" spans="1:19" ht="14.5" customHeight="1">
      <c r="A12" s="54"/>
      <c r="B12" s="56" t="s">
        <v>8</v>
      </c>
      <c r="C12" s="63" t="s">
        <v>0</v>
      </c>
      <c r="D12" s="68">
        <f>350*$I$8</f>
        <v>2800</v>
      </c>
      <c r="E12" s="68">
        <v>0</v>
      </c>
      <c r="F12" s="68">
        <f t="shared" si="0"/>
        <v>2800</v>
      </c>
      <c r="G12" s="54"/>
      <c r="J12" s="36"/>
      <c r="K12" s="36"/>
      <c r="L12" s="36"/>
      <c r="M12" s="36"/>
      <c r="N12" s="31"/>
      <c r="O12" s="31"/>
      <c r="P12" s="35"/>
      <c r="Q12" s="35"/>
      <c r="R12" s="35"/>
      <c r="S12" s="35"/>
    </row>
    <row r="13" spans="1:19">
      <c r="A13" s="55"/>
      <c r="B13" s="56" t="s">
        <v>9</v>
      </c>
      <c r="C13" s="63" t="s">
        <v>0</v>
      </c>
      <c r="D13" s="68">
        <f>(250*2)*$I$8</f>
        <v>4000</v>
      </c>
      <c r="E13" s="68">
        <v>0</v>
      </c>
      <c r="F13" s="68">
        <f t="shared" si="0"/>
        <v>4000</v>
      </c>
      <c r="G13" s="54"/>
      <c r="J13" s="36"/>
      <c r="K13" s="36"/>
      <c r="L13" s="36"/>
      <c r="M13" s="36"/>
      <c r="N13" s="32"/>
      <c r="O13" s="37"/>
      <c r="P13" s="38"/>
      <c r="Q13" s="35"/>
      <c r="R13" s="35"/>
      <c r="S13" s="35"/>
    </row>
    <row r="14" spans="1:19" ht="14.5" customHeight="1">
      <c r="A14" s="54"/>
      <c r="B14" s="56" t="s">
        <v>10</v>
      </c>
      <c r="C14" s="63" t="s">
        <v>0</v>
      </c>
      <c r="D14" s="68">
        <f>(250)*$I$8</f>
        <v>2000</v>
      </c>
      <c r="E14" s="68">
        <v>0</v>
      </c>
      <c r="F14" s="68">
        <f t="shared" si="0"/>
        <v>2000</v>
      </c>
      <c r="G14" s="54"/>
      <c r="J14" s="36"/>
      <c r="K14" s="36"/>
      <c r="L14" s="36"/>
      <c r="M14" s="36"/>
      <c r="N14" s="32"/>
      <c r="O14" s="37"/>
      <c r="P14" s="38"/>
      <c r="Q14" s="35"/>
      <c r="R14" s="35"/>
      <c r="S14" s="35"/>
    </row>
    <row r="15" spans="1:19" ht="12" customHeight="1">
      <c r="A15" s="55"/>
      <c r="B15" s="56"/>
      <c r="C15" s="57"/>
      <c r="D15" s="63"/>
      <c r="E15" s="58"/>
      <c r="F15" s="58"/>
      <c r="G15" s="54"/>
      <c r="J15" s="36"/>
      <c r="K15" s="36"/>
      <c r="L15" s="36"/>
      <c r="M15" s="36"/>
      <c r="N15" s="32"/>
      <c r="O15" s="37"/>
      <c r="P15" s="38"/>
      <c r="Q15" s="35"/>
      <c r="R15" s="35"/>
      <c r="S15" s="35"/>
    </row>
    <row r="16" spans="1:19" ht="14.5" customHeight="1">
      <c r="A16" s="54"/>
      <c r="B16" s="56" t="s">
        <v>11</v>
      </c>
      <c r="C16" s="57"/>
      <c r="D16" s="63"/>
      <c r="E16" s="58"/>
      <c r="F16" s="58"/>
      <c r="G16" s="54"/>
      <c r="J16" s="36"/>
      <c r="K16" s="36"/>
      <c r="L16" s="36"/>
      <c r="M16" s="36"/>
      <c r="N16" s="32"/>
      <c r="O16" s="37"/>
      <c r="P16" s="38"/>
      <c r="Q16" s="35"/>
      <c r="R16" s="35"/>
      <c r="S16" s="35"/>
    </row>
    <row r="17" spans="1:19">
      <c r="A17" s="55"/>
      <c r="B17" s="56" t="s">
        <v>1</v>
      </c>
      <c r="C17" s="63" t="s">
        <v>0</v>
      </c>
      <c r="D17" s="68">
        <f>600*$I$8</f>
        <v>4800</v>
      </c>
      <c r="E17" s="68">
        <f>200*2</f>
        <v>400</v>
      </c>
      <c r="F17" s="68">
        <f>SUM(D17:E17)</f>
        <v>5200</v>
      </c>
      <c r="G17" s="54"/>
      <c r="J17" s="36"/>
      <c r="K17" s="36"/>
      <c r="L17" s="36"/>
      <c r="M17" s="36"/>
      <c r="N17" s="32"/>
      <c r="O17" s="37"/>
      <c r="P17" s="38"/>
      <c r="Q17" s="35"/>
      <c r="R17" s="35"/>
      <c r="S17" s="35"/>
    </row>
    <row r="18" spans="1:19" ht="14.5" customHeight="1">
      <c r="A18" s="54"/>
      <c r="B18" s="56" t="s">
        <v>12</v>
      </c>
      <c r="C18" s="63" t="s">
        <v>0</v>
      </c>
      <c r="D18" s="69" t="s">
        <v>39</v>
      </c>
      <c r="E18" s="69" t="s">
        <v>39</v>
      </c>
      <c r="F18" s="68">
        <f>SUM(D18:E18)</f>
        <v>0</v>
      </c>
      <c r="G18" s="54"/>
      <c r="J18" s="36"/>
      <c r="K18" s="36"/>
      <c r="L18" s="36"/>
      <c r="M18" s="36"/>
      <c r="N18" s="32"/>
      <c r="O18" s="37"/>
      <c r="P18" s="38"/>
      <c r="Q18" s="35"/>
      <c r="R18" s="35"/>
      <c r="S18" s="35"/>
    </row>
    <row r="19" spans="1:19">
      <c r="A19" s="55"/>
      <c r="B19" s="56" t="s">
        <v>13</v>
      </c>
      <c r="C19" s="63" t="s">
        <v>0</v>
      </c>
      <c r="D19" s="69" t="s">
        <v>39</v>
      </c>
      <c r="E19" s="69" t="s">
        <v>39</v>
      </c>
      <c r="F19" s="68">
        <f>SUM(D19:E19)</f>
        <v>0</v>
      </c>
      <c r="G19" s="54"/>
      <c r="J19" s="36"/>
      <c r="K19" s="36"/>
      <c r="L19" s="36"/>
      <c r="M19" s="36"/>
      <c r="N19" s="32"/>
      <c r="O19" s="37"/>
      <c r="P19" s="38"/>
      <c r="Q19" s="35"/>
      <c r="R19" s="35"/>
      <c r="S19" s="35"/>
    </row>
    <row r="20" spans="1:19" ht="14.5" customHeight="1">
      <c r="A20" s="54"/>
      <c r="B20" s="56" t="s">
        <v>14</v>
      </c>
      <c r="C20" s="63" t="s">
        <v>0</v>
      </c>
      <c r="D20" s="68">
        <f>150*$I$8</f>
        <v>1200</v>
      </c>
      <c r="E20" s="69" t="s">
        <v>39</v>
      </c>
      <c r="F20" s="68">
        <f>SUM(D20:E20)</f>
        <v>1200</v>
      </c>
      <c r="G20" s="54"/>
      <c r="J20" s="36"/>
      <c r="K20" s="36"/>
      <c r="L20" s="36"/>
      <c r="M20" s="36"/>
      <c r="N20" s="32"/>
      <c r="O20" s="37"/>
      <c r="P20" s="38"/>
      <c r="Q20" s="35"/>
      <c r="R20" s="35"/>
      <c r="S20" s="35"/>
    </row>
    <row r="21" spans="1:19" ht="12" customHeight="1">
      <c r="A21" s="54"/>
      <c r="B21" s="54"/>
      <c r="C21" s="60"/>
      <c r="D21" s="63"/>
      <c r="E21" s="61"/>
      <c r="F21" s="61"/>
      <c r="G21" s="54"/>
      <c r="J21" s="31"/>
      <c r="K21" s="31"/>
      <c r="L21" s="31"/>
      <c r="M21" s="31"/>
      <c r="N21" s="31"/>
      <c r="O21" s="32"/>
      <c r="P21" s="38"/>
      <c r="Q21" s="35"/>
      <c r="R21" s="35"/>
      <c r="S21" s="35"/>
    </row>
    <row r="22" spans="1:19" ht="14.5" customHeight="1">
      <c r="A22" s="54"/>
      <c r="B22" s="56" t="s">
        <v>15</v>
      </c>
      <c r="C22" s="63" t="s">
        <v>0</v>
      </c>
      <c r="D22" s="68">
        <f>50*I8</f>
        <v>400</v>
      </c>
      <c r="E22" s="68">
        <v>0</v>
      </c>
      <c r="F22" s="68">
        <f>SUM(D22:E22)</f>
        <v>400</v>
      </c>
      <c r="G22" s="54"/>
      <c r="J22" s="31"/>
      <c r="K22" s="31"/>
      <c r="L22" s="31"/>
      <c r="M22" s="36"/>
      <c r="N22" s="32"/>
      <c r="O22" s="37"/>
      <c r="P22" s="38"/>
      <c r="Q22" s="35"/>
      <c r="R22" s="35"/>
      <c r="S22" s="35"/>
    </row>
    <row r="23" spans="1:19" ht="12" customHeight="1">
      <c r="A23" s="54"/>
      <c r="B23" s="54"/>
      <c r="C23" s="60"/>
      <c r="D23" s="63"/>
      <c r="E23" s="61"/>
      <c r="F23" s="61"/>
      <c r="G23" s="54"/>
      <c r="J23" s="31"/>
      <c r="K23" s="31"/>
      <c r="L23" s="31"/>
      <c r="M23" s="31"/>
      <c r="N23" s="31"/>
      <c r="O23" s="32"/>
      <c r="P23" s="38"/>
      <c r="Q23" s="35"/>
      <c r="R23" s="35"/>
      <c r="S23" s="35"/>
    </row>
    <row r="24" spans="1:19" ht="14.5" customHeight="1">
      <c r="A24" s="54"/>
      <c r="B24" s="54" t="s">
        <v>16</v>
      </c>
      <c r="C24" s="63" t="s">
        <v>0</v>
      </c>
      <c r="D24" s="68">
        <f>(50+250)*I8</f>
        <v>2400</v>
      </c>
      <c r="E24" s="68">
        <f>150*2</f>
        <v>300</v>
      </c>
      <c r="F24" s="68">
        <f>SUM(D24:E24)</f>
        <v>2700</v>
      </c>
      <c r="G24" s="54"/>
      <c r="J24" s="31"/>
      <c r="K24" s="31"/>
      <c r="L24" s="31"/>
      <c r="M24" s="31"/>
      <c r="N24" s="31"/>
      <c r="O24" s="31"/>
      <c r="P24" s="35"/>
      <c r="Q24" s="35"/>
      <c r="R24" s="35"/>
      <c r="S24" s="35"/>
    </row>
    <row r="25" spans="1:19" ht="12" customHeight="1">
      <c r="A25" s="54"/>
      <c r="B25" s="54"/>
      <c r="C25" s="59"/>
      <c r="D25" s="54"/>
      <c r="E25" s="68"/>
      <c r="F25" s="68"/>
      <c r="G25" s="54"/>
    </row>
    <row r="26" spans="1:19" ht="14.5" customHeight="1">
      <c r="A26" s="54"/>
      <c r="B26" s="54" t="s">
        <v>17</v>
      </c>
      <c r="C26" s="63" t="s">
        <v>0</v>
      </c>
      <c r="D26" s="68">
        <f>0*$I$8</f>
        <v>0</v>
      </c>
      <c r="E26" s="68">
        <v>0</v>
      </c>
      <c r="F26" s="68">
        <f>SUM(D26:E26)</f>
        <v>0</v>
      </c>
      <c r="G26" s="54"/>
    </row>
    <row r="27" spans="1:19" ht="12" customHeight="1">
      <c r="A27" s="54"/>
      <c r="B27" s="54"/>
      <c r="C27" s="59"/>
      <c r="D27" s="54"/>
      <c r="E27" s="68"/>
      <c r="F27" s="68"/>
      <c r="G27" s="54"/>
    </row>
    <row r="28" spans="1:19" ht="14.5" customHeight="1">
      <c r="A28" s="54"/>
      <c r="B28" s="54" t="s">
        <v>18</v>
      </c>
      <c r="C28" s="63" t="s">
        <v>0</v>
      </c>
      <c r="D28" s="68">
        <f>0*$I$8</f>
        <v>0</v>
      </c>
      <c r="E28" s="68">
        <v>0</v>
      </c>
      <c r="F28" s="68">
        <f>SUM(D28:E28)</f>
        <v>0</v>
      </c>
      <c r="G28" s="54"/>
    </row>
    <row r="29" spans="1:19" ht="12" customHeight="1">
      <c r="A29" s="54"/>
      <c r="B29" s="54"/>
      <c r="C29" s="60"/>
      <c r="D29" s="63"/>
      <c r="E29" s="61"/>
      <c r="F29" s="61"/>
      <c r="G29" s="54"/>
    </row>
    <row r="30" spans="1:19" ht="14.5" customHeight="1">
      <c r="A30" s="54"/>
      <c r="B30" s="56" t="s">
        <v>19</v>
      </c>
      <c r="C30" s="63" t="s">
        <v>0</v>
      </c>
      <c r="D30" s="68">
        <f>(35*3)*I8</f>
        <v>840</v>
      </c>
      <c r="E30" s="68">
        <v>0</v>
      </c>
      <c r="F30" s="68">
        <f>SUM(D30:E30)</f>
        <v>840</v>
      </c>
      <c r="G30" s="54"/>
    </row>
    <row r="31" spans="1:19" ht="12" customHeight="1">
      <c r="A31" s="54"/>
      <c r="B31" s="56"/>
      <c r="C31" s="60"/>
      <c r="D31" s="63"/>
      <c r="E31" s="61"/>
      <c r="F31" s="61"/>
      <c r="G31" s="54"/>
    </row>
    <row r="32" spans="1:19" ht="14.5" customHeight="1">
      <c r="A32" s="54"/>
      <c r="B32" s="56" t="s">
        <v>20</v>
      </c>
      <c r="C32" s="63" t="s">
        <v>0</v>
      </c>
      <c r="D32" s="68">
        <f>300*I8</f>
        <v>2400</v>
      </c>
      <c r="E32" s="68">
        <f>200*2</f>
        <v>400</v>
      </c>
      <c r="F32" s="68">
        <f>SUM(D32:E32)</f>
        <v>2800</v>
      </c>
      <c r="G32" s="54"/>
    </row>
    <row r="33" spans="1:7" ht="12" customHeight="1">
      <c r="A33" s="54"/>
      <c r="B33" s="56"/>
      <c r="C33" s="60"/>
      <c r="D33" s="63"/>
      <c r="E33" s="61"/>
      <c r="F33" s="61"/>
      <c r="G33" s="54"/>
    </row>
    <row r="34" spans="1:7" ht="14.5" customHeight="1">
      <c r="A34" s="54"/>
      <c r="B34" s="56" t="s">
        <v>21</v>
      </c>
      <c r="C34" s="63" t="s">
        <v>0</v>
      </c>
      <c r="D34" s="68">
        <f>70*I8</f>
        <v>560</v>
      </c>
      <c r="E34" s="68">
        <v>50</v>
      </c>
      <c r="F34" s="68">
        <f>SUM(D34:E34)</f>
        <v>610</v>
      </c>
      <c r="G34" s="54"/>
    </row>
    <row r="35" spans="1:7" ht="12" customHeight="1">
      <c r="A35" s="54"/>
      <c r="B35" s="56"/>
      <c r="C35" s="60"/>
      <c r="D35" s="63"/>
      <c r="E35" s="61"/>
      <c r="F35" s="61"/>
      <c r="G35" s="54"/>
    </row>
    <row r="36" spans="1:7" ht="14.5" customHeight="1">
      <c r="A36" s="54"/>
      <c r="B36" s="56" t="s">
        <v>22</v>
      </c>
      <c r="C36" s="63" t="s">
        <v>0</v>
      </c>
      <c r="D36" s="68">
        <f>(((12*12)*5)+((12*1.5*24)*2))*I8</f>
        <v>12672</v>
      </c>
      <c r="E36" s="68">
        <v>0</v>
      </c>
      <c r="F36" s="68">
        <f>SUM(D36:E36)</f>
        <v>12672</v>
      </c>
      <c r="G36" s="54"/>
    </row>
    <row r="37" spans="1:7" ht="12" customHeight="1">
      <c r="A37" s="54"/>
      <c r="B37" s="56"/>
      <c r="C37" s="60"/>
      <c r="D37" s="63"/>
      <c r="E37" s="61"/>
      <c r="F37" s="61"/>
      <c r="G37" s="54"/>
    </row>
    <row r="38" spans="1:7" ht="14.5" customHeight="1">
      <c r="A38" s="54"/>
      <c r="B38" s="56" t="s">
        <v>23</v>
      </c>
      <c r="C38" s="60"/>
      <c r="D38" s="63"/>
      <c r="E38" s="61"/>
      <c r="F38" s="61"/>
      <c r="G38" s="54"/>
    </row>
    <row r="39" spans="1:7" ht="14.5" customHeight="1">
      <c r="A39" s="54"/>
      <c r="B39" s="56" t="s">
        <v>24</v>
      </c>
      <c r="C39" s="63" t="s">
        <v>0</v>
      </c>
      <c r="D39" s="68">
        <f>0*$I$8</f>
        <v>0</v>
      </c>
      <c r="E39" s="68">
        <v>0</v>
      </c>
      <c r="F39" s="68">
        <f>SUM(D39:E39)</f>
        <v>0</v>
      </c>
      <c r="G39" s="54"/>
    </row>
    <row r="40" spans="1:7" ht="12" customHeight="1">
      <c r="A40" s="54"/>
      <c r="B40" s="56"/>
      <c r="C40" s="60"/>
      <c r="D40" s="63"/>
      <c r="E40" s="61"/>
      <c r="F40" s="61"/>
      <c r="G40" s="54"/>
    </row>
    <row r="41" spans="1:7" ht="14.5" customHeight="1">
      <c r="A41" s="54"/>
      <c r="B41" s="56" t="s">
        <v>25</v>
      </c>
      <c r="C41" s="63" t="s">
        <v>0</v>
      </c>
      <c r="D41" s="68">
        <f>1800*3</f>
        <v>5400</v>
      </c>
      <c r="E41" s="68">
        <v>300</v>
      </c>
      <c r="F41" s="68">
        <f>SUM(D41:E41)</f>
        <v>5700</v>
      </c>
      <c r="G41" s="54"/>
    </row>
    <row r="42" spans="1:7" ht="12" customHeight="1">
      <c r="A42" s="54"/>
      <c r="B42" s="56"/>
      <c r="C42" s="60"/>
      <c r="D42" s="63"/>
      <c r="E42" s="61"/>
      <c r="F42" s="61"/>
      <c r="G42" s="54"/>
    </row>
    <row r="43" spans="1:7">
      <c r="A43" s="54"/>
      <c r="B43" s="56" t="s">
        <v>26</v>
      </c>
      <c r="C43" s="63" t="s">
        <v>0</v>
      </c>
      <c r="D43" s="68">
        <f>200*I8</f>
        <v>1600</v>
      </c>
      <c r="E43" s="68">
        <v>0</v>
      </c>
      <c r="F43" s="68">
        <f>SUM(D43:E43)</f>
        <v>1600</v>
      </c>
      <c r="G43" s="54"/>
    </row>
    <row r="44" spans="1:7" ht="12" customHeight="1">
      <c r="A44" s="54"/>
      <c r="B44" s="56"/>
      <c r="C44" s="60"/>
      <c r="D44" s="63"/>
      <c r="E44" s="61"/>
      <c r="F44" s="61"/>
      <c r="G44" s="54"/>
    </row>
    <row r="45" spans="1:7">
      <c r="A45" s="54"/>
      <c r="B45" s="54" t="s">
        <v>27</v>
      </c>
      <c r="C45" s="63" t="s">
        <v>0</v>
      </c>
      <c r="D45" s="68">
        <f>200*I8</f>
        <v>1600</v>
      </c>
      <c r="E45" s="68">
        <v>0</v>
      </c>
      <c r="F45" s="68">
        <f>SUM(D45:E45)</f>
        <v>1600</v>
      </c>
      <c r="G45" s="54"/>
    </row>
    <row r="46" spans="1:7" ht="12" customHeight="1">
      <c r="A46" s="54"/>
      <c r="B46" s="54"/>
      <c r="C46" s="54"/>
      <c r="D46" s="54"/>
      <c r="E46" s="54"/>
      <c r="F46" s="54"/>
      <c r="G46" s="54"/>
    </row>
    <row r="47" spans="1:7">
      <c r="A47" s="54"/>
      <c r="B47" s="54" t="s">
        <v>28</v>
      </c>
      <c r="C47" s="63" t="s">
        <v>0</v>
      </c>
      <c r="D47" s="68">
        <f>0*$I$8</f>
        <v>0</v>
      </c>
      <c r="E47" s="68">
        <v>0</v>
      </c>
      <c r="F47" s="68">
        <f>SUM(D47:E47)</f>
        <v>0</v>
      </c>
      <c r="G47" s="54"/>
    </row>
    <row r="48" spans="1:7" ht="12" customHeight="1">
      <c r="A48" s="54"/>
      <c r="B48" s="54"/>
      <c r="C48" s="54"/>
      <c r="D48" s="54"/>
      <c r="E48" s="54"/>
      <c r="F48" s="54"/>
      <c r="G48" s="54"/>
    </row>
    <row r="49" spans="1:7">
      <c r="A49" s="54"/>
      <c r="B49" s="54" t="s">
        <v>29</v>
      </c>
      <c r="C49" s="63" t="s">
        <v>0</v>
      </c>
      <c r="D49" s="68">
        <f>0*$I$8</f>
        <v>0</v>
      </c>
      <c r="E49" s="68">
        <v>0</v>
      </c>
      <c r="F49" s="68">
        <f>SUM(D49:E49)</f>
        <v>0</v>
      </c>
      <c r="G49" s="54"/>
    </row>
    <row r="50" spans="1:7" ht="12" customHeight="1">
      <c r="A50" s="54"/>
      <c r="B50" s="54"/>
      <c r="C50" s="54"/>
      <c r="D50" s="54"/>
      <c r="E50" s="54"/>
      <c r="F50" s="54"/>
      <c r="G50" s="54"/>
    </row>
    <row r="51" spans="1:7">
      <c r="A51" s="54"/>
      <c r="B51" s="54" t="s">
        <v>30</v>
      </c>
      <c r="C51" s="63" t="s">
        <v>0</v>
      </c>
      <c r="D51" s="68">
        <f>0*$I$8</f>
        <v>0</v>
      </c>
      <c r="E51" s="68">
        <v>2000</v>
      </c>
      <c r="F51" s="68">
        <f>SUM(D51:E51)</f>
        <v>2000</v>
      </c>
      <c r="G51" s="54"/>
    </row>
    <row r="52" spans="1:7" ht="12" customHeight="1">
      <c r="A52" s="54"/>
      <c r="B52" s="54"/>
      <c r="C52" s="54"/>
      <c r="D52" s="54"/>
      <c r="E52" s="54"/>
      <c r="F52" s="54"/>
      <c r="G52" s="54"/>
    </row>
    <row r="53" spans="1:7">
      <c r="A53" s="54"/>
      <c r="B53" s="54" t="s">
        <v>31</v>
      </c>
      <c r="C53" s="63" t="s">
        <v>0</v>
      </c>
      <c r="D53" s="68">
        <f>0*$I$8</f>
        <v>0</v>
      </c>
      <c r="E53" s="68">
        <v>800</v>
      </c>
      <c r="F53" s="68">
        <f>SUM(D53:E53)</f>
        <v>800</v>
      </c>
      <c r="G53" s="54"/>
    </row>
    <row r="54" spans="1:7">
      <c r="A54" s="54"/>
      <c r="B54" s="54"/>
      <c r="C54" s="63"/>
      <c r="D54" s="68"/>
      <c r="E54" s="68"/>
      <c r="F54" s="68"/>
      <c r="G54" s="54"/>
    </row>
    <row r="55" spans="1:7">
      <c r="A55" s="54"/>
      <c r="B55" s="54" t="s">
        <v>38</v>
      </c>
      <c r="C55" s="63" t="s">
        <v>0</v>
      </c>
      <c r="D55" s="68">
        <f>0*$I$8</f>
        <v>0</v>
      </c>
      <c r="E55" s="68" t="e">
        <f>'Main Summary'!#REF!*0.01</f>
        <v>#REF!</v>
      </c>
      <c r="F55" s="68" t="e">
        <f>SUM(D55:E55)</f>
        <v>#REF!</v>
      </c>
      <c r="G55" s="54"/>
    </row>
    <row r="56" spans="1:7" ht="12" customHeight="1">
      <c r="A56" s="54"/>
      <c r="B56" s="54"/>
      <c r="C56" s="54"/>
      <c r="D56" s="54"/>
      <c r="E56" s="54"/>
      <c r="F56" s="54"/>
      <c r="G56" s="54"/>
    </row>
    <row r="57" spans="1:7">
      <c r="A57" s="54"/>
      <c r="B57" s="54" t="s">
        <v>32</v>
      </c>
      <c r="C57" s="63" t="s">
        <v>0</v>
      </c>
      <c r="D57" s="68">
        <f>0*$I$8</f>
        <v>0</v>
      </c>
      <c r="E57" s="68">
        <v>2000</v>
      </c>
      <c r="F57" s="70">
        <f>SUM(D57:E57)</f>
        <v>2000</v>
      </c>
      <c r="G57" s="54"/>
    </row>
    <row r="58" spans="1:7" ht="13.5" thickBot="1">
      <c r="A58" s="54"/>
      <c r="B58" s="54"/>
      <c r="C58" s="54"/>
      <c r="D58" s="54"/>
      <c r="E58" s="54"/>
      <c r="F58" s="71" t="e">
        <f>SUM(F8:F57)</f>
        <v>#REF!</v>
      </c>
      <c r="G58" s="54"/>
    </row>
    <row r="59" spans="1:7" ht="13" thickTop="1"/>
    <row r="60" spans="1:7">
      <c r="F60" s="39"/>
    </row>
    <row r="66" spans="3:3">
      <c r="C66" s="39"/>
    </row>
  </sheetData>
  <mergeCells count="1">
    <mergeCell ref="A3:B3"/>
  </mergeCells>
  <pageMargins left="0.59055118110236227" right="0.59055118110236227" top="0.59055118110236227" bottom="0.59055118110236227" header="0.31496062992125984" footer="0.31496062992125984"/>
  <pageSetup paperSize="9" orientation="portrait" r:id="rId1"/>
  <headerFooter>
    <oddHeader>&amp;R&amp;G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3ac50a-4be4-41dc-a463-746b6e9cf688" xsi:nil="true"/>
    <lcf76f155ced4ddcb4097134ff3c332f xmlns="c4c8509d-f56b-4a7e-ba01-1ff0675dcb4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5441B78F72C94C8B66B22B2AA565A9" ma:contentTypeVersion="13" ma:contentTypeDescription="Create a new document." ma:contentTypeScope="" ma:versionID="382aa251cc9d36df989c89d647c600c6">
  <xsd:schema xmlns:xsd="http://www.w3.org/2001/XMLSchema" xmlns:xs="http://www.w3.org/2001/XMLSchema" xmlns:p="http://schemas.microsoft.com/office/2006/metadata/properties" xmlns:ns2="c4c8509d-f56b-4a7e-ba01-1ff0675dcb48" xmlns:ns3="193ac50a-4be4-41dc-a463-746b6e9cf688" targetNamespace="http://schemas.microsoft.com/office/2006/metadata/properties" ma:root="true" ma:fieldsID="70be5b4e190e23c546f89ea870c1c19a" ns2:_="" ns3:_="">
    <xsd:import namespace="c4c8509d-f56b-4a7e-ba01-1ff0675dcb48"/>
    <xsd:import namespace="193ac50a-4be4-41dc-a463-746b6e9cf6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8509d-f56b-4a7e-ba01-1ff0675dcb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4674a69-1b84-4ea9-ae8a-be9ecb607e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ac50a-4be4-41dc-a463-746b6e9cf68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f0440cc-d6fb-4465-898c-fe1af71dd900}" ma:internalName="TaxCatchAll" ma:showField="CatchAllData" ma:web="193ac50a-4be4-41dc-a463-746b6e9cf6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368A2D-60C6-478A-A13D-AA011EE06AED}">
  <ds:schemaRefs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e73e2928-2dbe-4264-8f3c-ff644140e258"/>
    <ds:schemaRef ds:uri="03a469ad-7423-40d7-8b5f-ebad45c05ce4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811B9D0-BD92-4527-9F2C-6707EA9CEC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627719-229A-4810-9201-D3AFEC6ABD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Cover</vt:lpstr>
      <vt:lpstr>Main Summary</vt:lpstr>
      <vt:lpstr>Elemental Summary</vt:lpstr>
      <vt:lpstr>Breakdown</vt:lpstr>
      <vt:lpstr>Preliminaries</vt:lpstr>
      <vt:lpstr>Breakdown!Print_Area</vt:lpstr>
      <vt:lpstr>Cover!Print_Area</vt:lpstr>
      <vt:lpstr>'Elemental Summary'!Print_Area</vt:lpstr>
      <vt:lpstr>'Main Summary'!Print_Area</vt:lpstr>
      <vt:lpstr>Preliminaries!Print_Area</vt:lpstr>
      <vt:lpstr>Breakdown!Print_Titles</vt:lpstr>
      <vt:lpstr>'Main Summary'!Print_Titles</vt:lpstr>
    </vt:vector>
  </TitlesOfParts>
  <Company>Cyril Sweett Limited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 Services</dc:creator>
  <cp:lastModifiedBy>Andrew Faraday</cp:lastModifiedBy>
  <cp:lastPrinted>2026-04-10T10:26:52Z</cp:lastPrinted>
  <dcterms:created xsi:type="dcterms:W3CDTF">2000-09-15T08:37:17Z</dcterms:created>
  <dcterms:modified xsi:type="dcterms:W3CDTF">2026-04-13T12:53:24Z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0x010100355441B78F72C94C8B66B22B2AA565A9</vt:lpwstr>
  </property>
</Properties>
</file>